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egree" sheetId="1" r:id="rId1"/>
    <sheet name="Diplo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<sst xmlns="http://schemas.openxmlformats.org/spreadsheetml/2006/main" count="226" uniqueCount="190">
  <si>
    <t>Statement showing Degree &amp; Post Degree FC &amp; ARC List A.Y. 2016-17</t>
  </si>
  <si>
    <t>SN</t>
  </si>
  <si>
    <t>AFC Code</t>
  </si>
  <si>
    <t>AFC Name</t>
  </si>
  <si>
    <t>Facilitation Center</t>
  </si>
  <si>
    <t>A R C    CENTRE</t>
  </si>
  <si>
    <t xml:space="preserve">Total </t>
  </si>
  <si>
    <t>I yr Engg</t>
  </si>
  <si>
    <t>I yr pharm</t>
  </si>
  <si>
    <t>I yr Arch</t>
  </si>
  <si>
    <t>I yr Hmct</t>
  </si>
  <si>
    <t>II yr Engg</t>
  </si>
  <si>
    <t>II yr pharm</t>
  </si>
  <si>
    <t>MBA</t>
  </si>
  <si>
    <t>MCA</t>
  </si>
  <si>
    <t>M.Pharm</t>
  </si>
  <si>
    <t>M.Engg</t>
  </si>
  <si>
    <t>M.Arch</t>
  </si>
  <si>
    <t>FC1002</t>
  </si>
  <si>
    <t>Government College of Engineering, Amravati</t>
  </si>
  <si>
    <t>FC1005</t>
  </si>
  <si>
    <t>Sant Gadge Baba Amravati University,Amravati</t>
  </si>
  <si>
    <t>FC1003</t>
  </si>
  <si>
    <t>Government College of Pharmacy, Amravati</t>
  </si>
  <si>
    <t>FC1008</t>
  </si>
  <si>
    <t>Government Polytechnic, Amravati</t>
  </si>
  <si>
    <t>FC1009</t>
  </si>
  <si>
    <t>Government Polytechnic, Khamgaon</t>
  </si>
  <si>
    <t>FC1010</t>
  </si>
  <si>
    <t>Government Polytechnic, Washim</t>
  </si>
  <si>
    <t>FC1101</t>
  </si>
  <si>
    <t>Shri Sant Gajanan Maharaj College of Engineering,Shegaon</t>
  </si>
  <si>
    <t>FC1102</t>
  </si>
  <si>
    <t>Vidya Bharati Mahavidyalaya Department of Research and PG Studies in Science &amp; Management, Amravati</t>
  </si>
  <si>
    <t>FC1105</t>
  </si>
  <si>
    <t>Prof. Ram Meghe Institute of Technology &amp; Research, Amravati</t>
  </si>
  <si>
    <t>FC1107</t>
  </si>
  <si>
    <t>P. R. Pote (Patil) Education &amp; Welfare Trust's Group of Institution(Integrated Campus), Amravati</t>
  </si>
  <si>
    <t>FC1108</t>
  </si>
  <si>
    <t>P.R. Patil College of Engineering &amp; Technology, Amravati</t>
  </si>
  <si>
    <t>FC1109</t>
  </si>
  <si>
    <t>G.H. Raisoni Institute of Management Studies, Anjangaon, Bari Road,Amravati</t>
  </si>
  <si>
    <t>FC1110</t>
  </si>
  <si>
    <t>Dr. Babasaheb Nandurkar College of Physical Education , Yavatmal</t>
  </si>
  <si>
    <t>FC1113</t>
  </si>
  <si>
    <t>Sadhana Shikshan Mandal, Saraswati College, Shegaon</t>
  </si>
  <si>
    <t>FC1114</t>
  </si>
  <si>
    <t>Sipna Shikshan Prasarak Mandal College of Engineering &amp; Technology, Amravati</t>
  </si>
  <si>
    <t>FC1115</t>
  </si>
  <si>
    <t>J.S.P Mandal's Sudhakarrao Naik Institute of Pharmacy, Pusad Dist. Yavatmal</t>
  </si>
  <si>
    <t>FC1116</t>
  </si>
  <si>
    <t>Shri Shivaji Education Society's College of Engineering and Technology, Akola</t>
  </si>
  <si>
    <t>FC1117</t>
  </si>
  <si>
    <t>Janata Shikshan Prasarak Mandal’s Babasaheb Naik College Of Engineering, Pusad</t>
  </si>
  <si>
    <t>FC1119</t>
  </si>
  <si>
    <t>Paramhansa Ramkrishna Maunibaba Shikshan Santha's , Anuradha Engineering College, Chikhali</t>
  </si>
  <si>
    <t>FC1120</t>
  </si>
  <si>
    <t>Jawaharlal Darda Institute of Engineering and Technology, Yavatmal</t>
  </si>
  <si>
    <t>FC1121</t>
  </si>
  <si>
    <t>Shri Hanuman Vyayam  Prasarak Mandals College of Engineering &amp; Technology, Amravati</t>
  </si>
  <si>
    <t>FC1122</t>
  </si>
  <si>
    <t>Dr. Bhausaheb Nadurkar College of Engineering, Waghapur,Yavatmal</t>
  </si>
  <si>
    <t>FC1123</t>
  </si>
  <si>
    <t>Dr.Rajendra Gode Institute of Technology &amp; Research, Amravati</t>
  </si>
  <si>
    <t>FC1124</t>
  </si>
  <si>
    <t>G.H. Raisoni college of Engineering &amp; Management, Amravati</t>
  </si>
  <si>
    <t>FC1125</t>
  </si>
  <si>
    <t>Dwarka Bahu Uddeshiya Gramin Vikas Foundation, Rajarshri Shahu College of Engineering, Buldhana</t>
  </si>
  <si>
    <t>FC1126</t>
  </si>
  <si>
    <t>Shri. Dadasaheb Gawai Charitable Trust's Dr. Smt. Kamaltai Gawai Institute of Engineering &amp; Technology, Darapur, Amravati</t>
  </si>
  <si>
    <t>FC1127</t>
  </si>
  <si>
    <t>Jagadambha Bahuuddeshiya Gramin Vikas Sanstha's Jagdambha College of Engineering and Technology, Yavatmal</t>
  </si>
  <si>
    <t>FC1128</t>
  </si>
  <si>
    <t>Prof Ram Meghe College of Engineering  and Management, Badnera</t>
  </si>
  <si>
    <t>FC1129</t>
  </si>
  <si>
    <t>Dhamangaon Education Society's College of Engineering and Technology, Dhamangaon</t>
  </si>
  <si>
    <t>FC1130</t>
  </si>
  <si>
    <t>Vision Buldhana Educational &amp; Welfare Society's Pankaj Laddhad Institute of Technology &amp; Management Studies, Yelgaon</t>
  </si>
  <si>
    <t>FC1133</t>
  </si>
  <si>
    <t>Anuradha College Of Pharmacy, Chikhli</t>
  </si>
  <si>
    <t>FC1134</t>
  </si>
  <si>
    <t>Yavatmal Zilla Vikas Samitee's Pataldhamal Wadhwani College of  Pharmacy, Yavatmal</t>
  </si>
  <si>
    <t>FC1135</t>
  </si>
  <si>
    <t>Shri Gurudatta Shikshan Prasarak Sanstha's Institute of Pharmacy, Kaulkhad, Akola</t>
  </si>
  <si>
    <t>FC1136</t>
  </si>
  <si>
    <t>Indira  Bahuuddeshiy Shikshan Sanstha's College of Pharmacy,Malkapur</t>
  </si>
  <si>
    <t>FC1180</t>
  </si>
  <si>
    <t>Sanmati Engineering College, Sawargaon Barde, Washim</t>
  </si>
  <si>
    <t>FC1182</t>
  </si>
  <si>
    <t>Padmashri Dr. V.B.  Kolte College of Engineering, Malkapur, Buldhana</t>
  </si>
  <si>
    <t>FC1266</t>
  </si>
  <si>
    <t>Harikisan Maloo Institute Of Management &amp; Technology, Amravati</t>
  </si>
  <si>
    <t>FC1267</t>
  </si>
  <si>
    <t>Pratap Institute of Management &amp; Technology, Washim.</t>
  </si>
  <si>
    <t>FC1268</t>
  </si>
  <si>
    <t xml:space="preserve">Siddhivinayak Technical Campus, School of Engineering &amp; Research Technology, Shirasgon, Nile </t>
  </si>
  <si>
    <t>FC1271</t>
  </si>
  <si>
    <t>Rajashri Sahhu College of Pharmacy, Buldhana.</t>
  </si>
  <si>
    <t>FC1276</t>
  </si>
  <si>
    <t>Manav School of Engineering &amp; Technology, Gut No. 1035 Nagpur Surat Highway, NH No. 6 Tal.Vyala, Balapur, Akola,  444302</t>
  </si>
  <si>
    <t>ARC1006</t>
  </si>
  <si>
    <t>Government Polytechnic, Murtijapur</t>
  </si>
  <si>
    <t>ARC1007</t>
  </si>
  <si>
    <t>Shree Shivaji Education Society's Dr. Panjabrao Deshmukh Polytechnic, Amravati</t>
  </si>
  <si>
    <t>ARC1011</t>
  </si>
  <si>
    <t>Government Residential Women's Polytechnic, Yavatmal</t>
  </si>
  <si>
    <t>ARC1012</t>
  </si>
  <si>
    <t>Government Polytechnic, Yavatmal</t>
  </si>
  <si>
    <t>ARC1014</t>
  </si>
  <si>
    <t>Geetadevi Khandelwal Institute of Pharmacy, Akola</t>
  </si>
  <si>
    <t>Total Rs.</t>
  </si>
  <si>
    <t>DIPLOMA    F.C. &amp; A.R.C. REMUNERATION LIST A.Y. 2016-2017</t>
  </si>
  <si>
    <t>Sr.No</t>
  </si>
  <si>
    <t>Facilitation Centre</t>
  </si>
  <si>
    <t>A. R. C.</t>
  </si>
  <si>
    <t>Total</t>
  </si>
  <si>
    <t>I yr Engg Diploma</t>
  </si>
  <si>
    <t>HSC Diploma</t>
  </si>
  <si>
    <t>II yr Engg Diploma</t>
  </si>
  <si>
    <t>FC1006</t>
  </si>
  <si>
    <t>FC1007</t>
  </si>
  <si>
    <t>FC1011</t>
  </si>
  <si>
    <t>FC1012</t>
  </si>
  <si>
    <t>FC1014</t>
  </si>
  <si>
    <t>FC1155</t>
  </si>
  <si>
    <t>Shikshan Prsarak Mandal's Institute of Pharmacy, Wani</t>
  </si>
  <si>
    <t>FC1156</t>
  </si>
  <si>
    <t>Janata Shikshan Prasarak Mandal's Sudhakarrao Naik Institute Of Pharmacy, Pusad</t>
  </si>
  <si>
    <t>FC1157</t>
  </si>
  <si>
    <t>Shri Chhatrapati Shahumaharaj Shikshan Santha's Institute Of Pharmacy, Maregaon</t>
  </si>
  <si>
    <t>FC1158</t>
  </si>
  <si>
    <t>Paramhansa Ramkrishna Maunibaba Shikshan Santha's Anuradha College of Pharmacy, Chikhali</t>
  </si>
  <si>
    <t>FC1138</t>
  </si>
  <si>
    <t>Saraswati Education Society's Shree Tirupati Tantra Niketan, Akola</t>
  </si>
  <si>
    <t>FC1140</t>
  </si>
  <si>
    <t>Dhamangaon Education Society's L.A.M.I.T. Dhamangaon Rly, Amravati</t>
  </si>
  <si>
    <t>FC1141</t>
  </si>
  <si>
    <t>Janata Shikshan Prasarak Mandal's Dr.N.P.Hirani Polytechnic, Pusad</t>
  </si>
  <si>
    <t>FC1142</t>
  </si>
  <si>
    <t>Vidarbha Youth Welfare Society's Polytechnic, Badnera, Amravati</t>
  </si>
  <si>
    <t>FC1143</t>
  </si>
  <si>
    <t>Nagar Parishad Polytechnic, Nagar Parishad Achalpur, Amravati</t>
  </si>
  <si>
    <t>FC1146</t>
  </si>
  <si>
    <t>Chaitanya Bahuuddeshiya Sanstha's, G. H. Raisoni Polytechnic, Mhasla, Anjangaon, Amravati</t>
  </si>
  <si>
    <t>FC1147</t>
  </si>
  <si>
    <t>Rambhauji Lingade Polytechnic College, Buldhana</t>
  </si>
  <si>
    <t>FC1148</t>
  </si>
  <si>
    <t>P.R. Pote (Patil) Education &amp; Welfare Trust, P. R. Pote Institute Of Polytechnic &amp; Technology, Amravati</t>
  </si>
  <si>
    <t>FC1150</t>
  </si>
  <si>
    <t>Swavalambi Shikshan Sanstha's Sushganga Polytechnic, Wani</t>
  </si>
  <si>
    <t>FC1151</t>
  </si>
  <si>
    <t>Late Ahilyabai Kakade Bahuuddeshiya Shikshan Prasarak Mandal, Sai Polytechnic,Kinhi(J),Yavatmal</t>
  </si>
  <si>
    <t>FC1152</t>
  </si>
  <si>
    <t>Vidarbha Rural Reconstruction Foundation's, Rajeshkumar Wadhawan Polytechnic Institute, Yavatmal</t>
  </si>
  <si>
    <t>FC1153</t>
  </si>
  <si>
    <t>Adarsha Bahuuddeshiya Shikshan Prasarak Mandal, Dr. R . N. Lahoti Polytechnic, Sultanpur</t>
  </si>
  <si>
    <t>FC1161</t>
  </si>
  <si>
    <t>Matoshri Education Soc.'s College of Pharmacy, Mehakar, Tal. Mahekar, Dist. Buldhana</t>
  </si>
  <si>
    <t>FC1163</t>
  </si>
  <si>
    <t>Mahila Utkarsha Pratishstan's Pharmacy College, Risod, Dist. Washim</t>
  </si>
  <si>
    <t>FC1165</t>
  </si>
  <si>
    <t>Dwarka Bahuuddeshiya Gramin Vikas Foundation's Dwarka Institute Of Pharmacy, Buldhana</t>
  </si>
  <si>
    <t>FC1167</t>
  </si>
  <si>
    <t>Shri Gurudatta Shikshan Prasarak Sanstha's Late Shri Ramraoji Gawande Institute Of Pharmacy, Akola</t>
  </si>
  <si>
    <t>FC1168</t>
  </si>
  <si>
    <t>Balaji Polytechnic,Sawarala,Tal-Wani,Yavatmal</t>
  </si>
  <si>
    <t>FC1171</t>
  </si>
  <si>
    <t>Pataldhamal Wadhwani College of  Pharmacy, Yavatmal</t>
  </si>
  <si>
    <t>FC1244</t>
  </si>
  <si>
    <t>Bhiwsan Patil Shinde Shikshan Gramin Vikas &amp; Bahu Sanstha,Shinde Polytechnic, Anjani Bk Tal: Mehkar, Dist: Buldhana</t>
  </si>
  <si>
    <t>FC1245</t>
  </si>
  <si>
    <t>Sakshi Shikshan Krida Prasarak &amp; Bahu Sanstha's  Dr. Rajesh Ramdasji Kambe Polytechnic, Turkhed, Tal: Murtizapur Dist: Akola</t>
  </si>
  <si>
    <t>FC1246</t>
  </si>
  <si>
    <t>Indira Bahuuddeshiya Shikshan Sanstha's Dr. Rajendra Gode Polytechnic,Ghatkhed,  Amravati</t>
  </si>
  <si>
    <t>FC1247</t>
  </si>
  <si>
    <t>Shri Dadasaheb Gavai Charitable Trust's Vikramshila Polytechnic,Darapur, Tal. Daryapur, Dist. Amravati</t>
  </si>
  <si>
    <t>FC1250</t>
  </si>
  <si>
    <t>Paramhans Ramkrishna Mouni Baba Shikshan Sanstha's Anuradha Polytechnic, Anuradha Nagar,Chikhali, Buldhana</t>
  </si>
  <si>
    <t>FC1264</t>
  </si>
  <si>
    <t>Vidarbha Institute of Pharmacy, Washim</t>
  </si>
  <si>
    <t>FC1269</t>
  </si>
  <si>
    <t>Rajarshi Shahu Polytechnic, Buldhana.</t>
  </si>
  <si>
    <t>FC1275</t>
  </si>
  <si>
    <t>Manav School of Polytechnic, Vyala, Tal.Balapur, Akola</t>
  </si>
  <si>
    <t>FC1277</t>
  </si>
  <si>
    <t>Kirti Polytechnic, Amravati.</t>
  </si>
  <si>
    <t>FC1280</t>
  </si>
  <si>
    <t>Gawande College of Phamracy, Sakhar Kheda</t>
  </si>
  <si>
    <t>ARC1003</t>
  </si>
  <si>
    <t>ARC1005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</si>
</sst>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workbookViewId="0" topLeftCell="A1">
      <selection activeCell="B3" sqref="B3"/>
    </sheetView>
  </sheetViews>
  <sheetFormatPr defaultColWidth="9.140625" defaultRowHeight="12.75" outlineLevelRow="2"/>
  <cols>
    <col min="1" max="1" width="4.7109375" style="32" customWidth="1"/>
    <col min="2" max="2" width="9.00390625" style="33" customWidth="1"/>
    <col min="3" max="3" width="36.140625" style="34" customWidth="1"/>
    <col min="4" max="4" width="8.421875" style="2" customWidth="1"/>
    <col min="5" max="5" width="8.421875" style="35" customWidth="1"/>
    <col min="6" max="6" width="8.28125" style="35" customWidth="1"/>
    <col min="7" max="7" width="6.57421875" style="35" customWidth="1"/>
    <col min="8" max="8" width="7.00390625" style="35" customWidth="1"/>
    <col min="9" max="9" width="8.00390625" style="35" customWidth="1"/>
    <col min="10" max="10" width="8.140625" style="35" customWidth="1"/>
    <col min="11" max="11" width="8.421875" style="35" customWidth="1"/>
    <col min="12" max="12" width="8.00390625" style="35" customWidth="1"/>
    <col min="13" max="13" width="8.28125" style="35" customWidth="1"/>
    <col min="14" max="14" width="7.57421875" style="35" customWidth="1"/>
    <col min="15" max="15" width="8.8515625" style="2" customWidth="1"/>
    <col min="16" max="20" width="9.140625" style="2" customWidth="1"/>
    <col min="21" max="22" width="8.140625" style="2" customWidth="1"/>
    <col min="23" max="23" width="7.8515625" style="2" customWidth="1"/>
    <col min="24" max="24" width="7.57421875" style="2" customWidth="1"/>
    <col min="25" max="25" width="7.7109375" style="2" customWidth="1"/>
    <col min="26" max="16384" width="9.140625" style="2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>
      <c r="A2" s="3" t="s">
        <v>1</v>
      </c>
      <c r="B2" s="4" t="s">
        <v>2</v>
      </c>
      <c r="C2" s="3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5</v>
      </c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6</v>
      </c>
    </row>
    <row r="3" spans="1:26" s="10" customFormat="1" ht="30">
      <c r="A3" s="3"/>
      <c r="B3" s="4"/>
      <c r="C3" s="3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8" t="s">
        <v>7</v>
      </c>
      <c r="P3" s="8" t="s">
        <v>8</v>
      </c>
      <c r="Q3" s="8" t="s">
        <v>9</v>
      </c>
      <c r="R3" s="8" t="s">
        <v>10</v>
      </c>
      <c r="S3" s="8" t="s">
        <v>11</v>
      </c>
      <c r="T3" s="8" t="s">
        <v>12</v>
      </c>
      <c r="U3" s="8" t="s">
        <v>13</v>
      </c>
      <c r="V3" s="8" t="s">
        <v>14</v>
      </c>
      <c r="W3" s="8" t="s">
        <v>15</v>
      </c>
      <c r="X3" s="8" t="s">
        <v>16</v>
      </c>
      <c r="Y3" s="8" t="s">
        <v>17</v>
      </c>
      <c r="Z3" s="9"/>
    </row>
    <row r="4" spans="1:26" s="12" customFormat="1" ht="15" outlineLevel="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  <c r="U4" s="11">
        <v>21</v>
      </c>
      <c r="V4" s="11">
        <v>22</v>
      </c>
      <c r="W4" s="11">
        <v>23</v>
      </c>
      <c r="X4" s="11">
        <v>24</v>
      </c>
      <c r="Y4" s="11">
        <v>25</v>
      </c>
      <c r="Z4" s="11">
        <v>26</v>
      </c>
    </row>
    <row r="5" spans="1:26" ht="25.5" outlineLevel="2">
      <c r="A5" s="13">
        <v>1</v>
      </c>
      <c r="B5" s="14" t="s">
        <v>18</v>
      </c>
      <c r="C5" s="15" t="s">
        <v>19</v>
      </c>
      <c r="D5" s="16">
        <v>111600</v>
      </c>
      <c r="E5" s="16">
        <v>0</v>
      </c>
      <c r="F5" s="16">
        <v>27100</v>
      </c>
      <c r="G5" s="16"/>
      <c r="H5" s="16">
        <v>46900</v>
      </c>
      <c r="I5" s="16"/>
      <c r="J5" s="16"/>
      <c r="K5" s="16"/>
      <c r="L5" s="16"/>
      <c r="M5" s="16">
        <v>29100</v>
      </c>
      <c r="N5" s="16"/>
      <c r="O5" s="17">
        <v>165100</v>
      </c>
      <c r="P5" s="17">
        <v>0</v>
      </c>
      <c r="Q5" s="17">
        <v>9000</v>
      </c>
      <c r="R5" s="17">
        <v>0</v>
      </c>
      <c r="S5" s="17">
        <v>54000</v>
      </c>
      <c r="T5" s="17">
        <v>0</v>
      </c>
      <c r="U5" s="17">
        <v>6700</v>
      </c>
      <c r="V5" s="17">
        <v>1000</v>
      </c>
      <c r="W5" s="17">
        <v>0</v>
      </c>
      <c r="X5" s="17">
        <v>18900</v>
      </c>
      <c r="Y5" s="18">
        <v>0</v>
      </c>
      <c r="Z5" s="19">
        <f>SUM(D5:Y5)</f>
        <v>469400</v>
      </c>
    </row>
    <row r="6" spans="1:26" ht="25.5" outlineLevel="2">
      <c r="A6" s="13">
        <v>2</v>
      </c>
      <c r="B6" s="14" t="s">
        <v>20</v>
      </c>
      <c r="C6" s="20" t="s">
        <v>21</v>
      </c>
      <c r="D6" s="16"/>
      <c r="E6" s="16"/>
      <c r="F6" s="16"/>
      <c r="G6" s="16"/>
      <c r="H6" s="16"/>
      <c r="I6" s="16"/>
      <c r="J6" s="16">
        <f>11800+500</f>
        <v>12300</v>
      </c>
      <c r="K6" s="16">
        <v>100</v>
      </c>
      <c r="L6" s="16"/>
      <c r="M6" s="16"/>
      <c r="N6" s="16"/>
      <c r="O6" s="17">
        <v>700</v>
      </c>
      <c r="P6" s="17">
        <v>0</v>
      </c>
      <c r="Q6" s="17">
        <v>700</v>
      </c>
      <c r="R6" s="17">
        <v>0</v>
      </c>
      <c r="S6" s="17">
        <v>0</v>
      </c>
      <c r="T6" s="17">
        <v>0</v>
      </c>
      <c r="U6" s="17">
        <v>4000</v>
      </c>
      <c r="V6" s="17">
        <v>6800</v>
      </c>
      <c r="W6" s="17">
        <v>0</v>
      </c>
      <c r="X6" s="17">
        <v>1800</v>
      </c>
      <c r="Y6" s="18">
        <v>100</v>
      </c>
      <c r="Z6" s="19">
        <f aca="true" t="shared" si="0" ref="Z6:Z50">SUM(D6:Y6)</f>
        <v>26500</v>
      </c>
    </row>
    <row r="7" spans="1:26" ht="25.5" outlineLevel="2">
      <c r="A7" s="13">
        <v>3</v>
      </c>
      <c r="B7" s="21" t="s">
        <v>22</v>
      </c>
      <c r="C7" s="15" t="s">
        <v>23</v>
      </c>
      <c r="D7" s="16">
        <v>500</v>
      </c>
      <c r="E7" s="16">
        <v>77300</v>
      </c>
      <c r="F7" s="16">
        <v>0</v>
      </c>
      <c r="G7" s="16">
        <v>0</v>
      </c>
      <c r="H7" s="16">
        <v>0</v>
      </c>
      <c r="I7" s="16">
        <v>8500</v>
      </c>
      <c r="J7" s="16">
        <v>900</v>
      </c>
      <c r="K7" s="16">
        <v>500</v>
      </c>
      <c r="L7" s="16">
        <v>8100</v>
      </c>
      <c r="M7" s="16">
        <v>0</v>
      </c>
      <c r="N7" s="16">
        <v>0</v>
      </c>
      <c r="O7" s="17">
        <v>12200</v>
      </c>
      <c r="P7" s="17">
        <v>14100</v>
      </c>
      <c r="Q7" s="17">
        <v>2000</v>
      </c>
      <c r="R7" s="17">
        <v>0</v>
      </c>
      <c r="S7" s="17">
        <v>50700</v>
      </c>
      <c r="T7" s="17">
        <v>4000</v>
      </c>
      <c r="U7" s="17">
        <v>13000</v>
      </c>
      <c r="V7" s="17">
        <v>9600</v>
      </c>
      <c r="W7" s="17">
        <v>4800</v>
      </c>
      <c r="X7" s="17">
        <v>2900</v>
      </c>
      <c r="Y7" s="18">
        <v>0</v>
      </c>
      <c r="Z7" s="19">
        <f t="shared" si="0"/>
        <v>209100</v>
      </c>
    </row>
    <row r="8" spans="1:26" ht="12.75" outlineLevel="2">
      <c r="A8" s="13">
        <v>4</v>
      </c>
      <c r="B8" s="21" t="s">
        <v>24</v>
      </c>
      <c r="C8" s="15" t="s">
        <v>25</v>
      </c>
      <c r="D8" s="16">
        <v>1300</v>
      </c>
      <c r="E8" s="16">
        <v>100</v>
      </c>
      <c r="F8" s="16">
        <v>0</v>
      </c>
      <c r="G8" s="16">
        <v>1000</v>
      </c>
      <c r="H8" s="16">
        <v>0</v>
      </c>
      <c r="I8" s="16">
        <v>0</v>
      </c>
      <c r="J8" s="16">
        <v>1400</v>
      </c>
      <c r="K8" s="16"/>
      <c r="L8" s="16"/>
      <c r="M8" s="16">
        <v>300</v>
      </c>
      <c r="N8" s="16"/>
      <c r="O8" s="17">
        <v>37600</v>
      </c>
      <c r="P8" s="17">
        <v>200</v>
      </c>
      <c r="Q8" s="17">
        <v>800</v>
      </c>
      <c r="R8" s="17">
        <v>200</v>
      </c>
      <c r="S8" s="17">
        <v>48900</v>
      </c>
      <c r="T8" s="17">
        <v>0</v>
      </c>
      <c r="U8" s="17">
        <v>21300</v>
      </c>
      <c r="V8" s="17">
        <v>3600</v>
      </c>
      <c r="W8" s="17">
        <v>0</v>
      </c>
      <c r="X8" s="17">
        <v>6800</v>
      </c>
      <c r="Y8" s="18">
        <v>700</v>
      </c>
      <c r="Z8" s="19">
        <f t="shared" si="0"/>
        <v>124200</v>
      </c>
    </row>
    <row r="9" spans="1:26" ht="12.75" outlineLevel="2">
      <c r="A9" s="13">
        <v>5</v>
      </c>
      <c r="B9" s="21" t="s">
        <v>26</v>
      </c>
      <c r="C9" s="15" t="s">
        <v>27</v>
      </c>
      <c r="D9" s="16">
        <v>11200</v>
      </c>
      <c r="E9" s="16">
        <f>21100+1700</f>
        <v>22800</v>
      </c>
      <c r="F9" s="16"/>
      <c r="G9" s="16"/>
      <c r="H9" s="16"/>
      <c r="I9" s="16"/>
      <c r="J9" s="16">
        <v>600</v>
      </c>
      <c r="K9" s="16">
        <v>200</v>
      </c>
      <c r="L9" s="16">
        <v>0</v>
      </c>
      <c r="M9" s="16">
        <v>1200</v>
      </c>
      <c r="N9" s="16">
        <v>0</v>
      </c>
      <c r="O9" s="17">
        <v>134500</v>
      </c>
      <c r="P9" s="17">
        <v>21300</v>
      </c>
      <c r="Q9" s="17">
        <v>1400</v>
      </c>
      <c r="R9" s="17">
        <v>400</v>
      </c>
      <c r="S9" s="17">
        <v>114800</v>
      </c>
      <c r="T9" s="17">
        <v>3500</v>
      </c>
      <c r="U9" s="17">
        <v>10700</v>
      </c>
      <c r="V9" s="17">
        <v>5000</v>
      </c>
      <c r="W9" s="17">
        <v>7900</v>
      </c>
      <c r="X9" s="17">
        <v>8400</v>
      </c>
      <c r="Y9" s="18">
        <v>100</v>
      </c>
      <c r="Z9" s="19">
        <f t="shared" si="0"/>
        <v>344000</v>
      </c>
    </row>
    <row r="10" spans="1:26" ht="12.75" outlineLevel="2">
      <c r="A10" s="13">
        <v>6</v>
      </c>
      <c r="B10" s="21" t="s">
        <v>28</v>
      </c>
      <c r="C10" s="15" t="s">
        <v>29</v>
      </c>
      <c r="D10" s="16">
        <v>3000</v>
      </c>
      <c r="E10" s="16">
        <f>33500+900</f>
        <v>34400</v>
      </c>
      <c r="F10" s="16"/>
      <c r="G10" s="16"/>
      <c r="H10" s="16">
        <v>23100</v>
      </c>
      <c r="I10" s="16">
        <v>4400</v>
      </c>
      <c r="J10" s="16">
        <v>200</v>
      </c>
      <c r="K10" s="16"/>
      <c r="L10" s="16"/>
      <c r="M10" s="16">
        <v>300</v>
      </c>
      <c r="N10" s="16"/>
      <c r="O10" s="17">
        <v>50600</v>
      </c>
      <c r="P10" s="17">
        <v>9100</v>
      </c>
      <c r="Q10" s="17">
        <v>700</v>
      </c>
      <c r="R10" s="17">
        <v>100</v>
      </c>
      <c r="S10" s="17">
        <v>47000</v>
      </c>
      <c r="T10" s="17">
        <v>3300</v>
      </c>
      <c r="U10" s="17">
        <v>1600</v>
      </c>
      <c r="V10" s="17">
        <v>300</v>
      </c>
      <c r="W10" s="17">
        <v>1600</v>
      </c>
      <c r="X10" s="17">
        <v>3000</v>
      </c>
      <c r="Y10" s="18">
        <v>0</v>
      </c>
      <c r="Z10" s="19">
        <f t="shared" si="0"/>
        <v>182700</v>
      </c>
    </row>
    <row r="11" spans="1:26" ht="25.5" outlineLevel="2">
      <c r="A11" s="13">
        <v>7</v>
      </c>
      <c r="B11" s="14" t="s">
        <v>30</v>
      </c>
      <c r="C11" s="15" t="s">
        <v>31</v>
      </c>
      <c r="D11" s="16">
        <v>70700</v>
      </c>
      <c r="E11" s="16"/>
      <c r="F11" s="16"/>
      <c r="G11" s="16"/>
      <c r="H11" s="16">
        <v>41700</v>
      </c>
      <c r="I11" s="16">
        <v>600</v>
      </c>
      <c r="J11" s="16">
        <v>32200</v>
      </c>
      <c r="K11" s="16">
        <v>4600</v>
      </c>
      <c r="L11" s="16"/>
      <c r="M11" s="16">
        <v>8400</v>
      </c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>
        <f t="shared" si="0"/>
        <v>158200</v>
      </c>
    </row>
    <row r="12" spans="1:26" ht="38.25" outlineLevel="2">
      <c r="A12" s="13">
        <v>8</v>
      </c>
      <c r="B12" s="14" t="s">
        <v>32</v>
      </c>
      <c r="C12" s="20" t="s">
        <v>33</v>
      </c>
      <c r="D12" s="16"/>
      <c r="E12" s="16"/>
      <c r="F12" s="16"/>
      <c r="G12" s="16"/>
      <c r="H12" s="16"/>
      <c r="I12" s="16"/>
      <c r="J12" s="16">
        <v>29800</v>
      </c>
      <c r="K12" s="16">
        <v>17400</v>
      </c>
      <c r="L12" s="16"/>
      <c r="M12" s="16"/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9">
        <f t="shared" si="0"/>
        <v>47200</v>
      </c>
    </row>
    <row r="13" spans="1:26" ht="25.5" outlineLevel="2">
      <c r="A13" s="13">
        <v>9</v>
      </c>
      <c r="B13" s="14" t="s">
        <v>34</v>
      </c>
      <c r="C13" s="15" t="s">
        <v>35</v>
      </c>
      <c r="D13" s="16">
        <v>15800</v>
      </c>
      <c r="E13" s="16"/>
      <c r="F13" s="16"/>
      <c r="G13" s="16"/>
      <c r="H13" s="16">
        <v>17800</v>
      </c>
      <c r="I13" s="16"/>
      <c r="J13" s="16">
        <v>6900</v>
      </c>
      <c r="K13" s="16">
        <v>5300</v>
      </c>
      <c r="L13" s="16"/>
      <c r="M13" s="16">
        <v>4300</v>
      </c>
      <c r="N13" s="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9">
        <f t="shared" si="0"/>
        <v>50100</v>
      </c>
    </row>
    <row r="14" spans="1:26" ht="38.25" outlineLevel="2">
      <c r="A14" s="13">
        <v>10</v>
      </c>
      <c r="B14" s="14" t="s">
        <v>36</v>
      </c>
      <c r="C14" s="22" t="s">
        <v>37</v>
      </c>
      <c r="D14" s="16"/>
      <c r="E14" s="16"/>
      <c r="F14" s="16"/>
      <c r="G14" s="16"/>
      <c r="H14" s="16">
        <v>44800</v>
      </c>
      <c r="I14" s="16"/>
      <c r="J14" s="16">
        <v>13500</v>
      </c>
      <c r="K14" s="16"/>
      <c r="L14" s="16"/>
      <c r="M14" s="16"/>
      <c r="N14" s="16">
        <v>300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19">
        <f t="shared" si="0"/>
        <v>58600</v>
      </c>
    </row>
    <row r="15" spans="1:26" ht="25.5" outlineLevel="2">
      <c r="A15" s="13">
        <v>11</v>
      </c>
      <c r="B15" s="14" t="s">
        <v>38</v>
      </c>
      <c r="C15" s="15" t="s">
        <v>39</v>
      </c>
      <c r="D15" s="16">
        <v>39400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9">
        <f t="shared" si="0"/>
        <v>39400</v>
      </c>
    </row>
    <row r="16" spans="1:26" ht="25.5" outlineLevel="2">
      <c r="A16" s="13">
        <v>12</v>
      </c>
      <c r="B16" s="14" t="s">
        <v>40</v>
      </c>
      <c r="C16" s="20" t="s">
        <v>41</v>
      </c>
      <c r="D16" s="16"/>
      <c r="E16" s="16"/>
      <c r="F16" s="16"/>
      <c r="G16" s="16"/>
      <c r="H16" s="16"/>
      <c r="I16" s="16"/>
      <c r="J16" s="16">
        <v>11300</v>
      </c>
      <c r="K16" s="16"/>
      <c r="L16" s="16"/>
      <c r="M16" s="16"/>
      <c r="N16" s="16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19">
        <f t="shared" si="0"/>
        <v>11300</v>
      </c>
    </row>
    <row r="17" spans="1:26" ht="25.5" outlineLevel="2">
      <c r="A17" s="13">
        <v>13</v>
      </c>
      <c r="B17" s="21" t="s">
        <v>42</v>
      </c>
      <c r="C17" s="15" t="s">
        <v>43</v>
      </c>
      <c r="D17" s="16"/>
      <c r="E17" s="16"/>
      <c r="F17" s="16"/>
      <c r="G17" s="16"/>
      <c r="H17" s="16"/>
      <c r="I17" s="16"/>
      <c r="J17" s="16"/>
      <c r="K17" s="16">
        <v>4000</v>
      </c>
      <c r="L17" s="16"/>
      <c r="M17" s="16"/>
      <c r="N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8"/>
      <c r="Z17" s="19">
        <f t="shared" si="0"/>
        <v>4000</v>
      </c>
    </row>
    <row r="18" spans="1:26" ht="25.5" outlineLevel="2">
      <c r="A18" s="13">
        <v>14</v>
      </c>
      <c r="B18" s="21" t="s">
        <v>44</v>
      </c>
      <c r="C18" s="15" t="s">
        <v>45</v>
      </c>
      <c r="D18" s="16"/>
      <c r="E18" s="16"/>
      <c r="F18" s="16"/>
      <c r="G18" s="16"/>
      <c r="H18" s="16"/>
      <c r="I18" s="16"/>
      <c r="J18" s="16"/>
      <c r="K18" s="16">
        <v>5600</v>
      </c>
      <c r="L18" s="16"/>
      <c r="M18" s="16"/>
      <c r="N18" s="1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9">
        <f t="shared" si="0"/>
        <v>5600</v>
      </c>
    </row>
    <row r="19" spans="1:26" ht="25.5" outlineLevel="2">
      <c r="A19" s="13">
        <v>15</v>
      </c>
      <c r="B19" s="14" t="s">
        <v>46</v>
      </c>
      <c r="C19" s="15" t="s">
        <v>47</v>
      </c>
      <c r="D19" s="16">
        <v>64500</v>
      </c>
      <c r="E19" s="16"/>
      <c r="F19" s="16"/>
      <c r="G19" s="16"/>
      <c r="H19" s="16">
        <v>41300</v>
      </c>
      <c r="I19" s="16"/>
      <c r="J19" s="16">
        <v>23800</v>
      </c>
      <c r="K19" s="16"/>
      <c r="L19" s="16"/>
      <c r="M19" s="16">
        <v>11500</v>
      </c>
      <c r="N19" s="16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9">
        <f t="shared" si="0"/>
        <v>141100</v>
      </c>
    </row>
    <row r="20" spans="1:26" ht="38.25" outlineLevel="2">
      <c r="A20" s="13">
        <v>16</v>
      </c>
      <c r="B20" s="21" t="s">
        <v>48</v>
      </c>
      <c r="C20" s="15" t="s">
        <v>49</v>
      </c>
      <c r="D20" s="16"/>
      <c r="E20" s="16">
        <v>52600</v>
      </c>
      <c r="F20" s="16"/>
      <c r="G20" s="16"/>
      <c r="H20" s="16"/>
      <c r="I20" s="16">
        <v>5700</v>
      </c>
      <c r="J20" s="16"/>
      <c r="K20" s="16"/>
      <c r="L20" s="16"/>
      <c r="M20" s="16"/>
      <c r="N20" s="16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9">
        <f t="shared" si="0"/>
        <v>58300</v>
      </c>
    </row>
    <row r="21" spans="1:26" ht="25.5" outlineLevel="2">
      <c r="A21" s="13">
        <v>17</v>
      </c>
      <c r="B21" s="14" t="s">
        <v>50</v>
      </c>
      <c r="C21" s="15" t="s">
        <v>51</v>
      </c>
      <c r="D21" s="16">
        <v>103200</v>
      </c>
      <c r="E21" s="16"/>
      <c r="F21" s="16"/>
      <c r="G21" s="16"/>
      <c r="H21" s="16">
        <v>38000</v>
      </c>
      <c r="I21" s="16"/>
      <c r="J21" s="16"/>
      <c r="K21" s="16"/>
      <c r="L21" s="16"/>
      <c r="M21" s="16">
        <v>12300</v>
      </c>
      <c r="N21" s="16">
        <v>200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9">
        <f t="shared" si="0"/>
        <v>153700</v>
      </c>
    </row>
    <row r="22" spans="1:26" ht="38.25" outlineLevel="2">
      <c r="A22" s="13">
        <v>18</v>
      </c>
      <c r="B22" s="14" t="s">
        <v>52</v>
      </c>
      <c r="C22" s="15" t="s">
        <v>53</v>
      </c>
      <c r="D22" s="16">
        <v>46000</v>
      </c>
      <c r="E22" s="16"/>
      <c r="F22" s="16"/>
      <c r="G22" s="16"/>
      <c r="H22" s="16">
        <v>26300</v>
      </c>
      <c r="I22" s="16"/>
      <c r="J22" s="16"/>
      <c r="K22" s="16"/>
      <c r="L22" s="16"/>
      <c r="M22" s="16">
        <v>3800</v>
      </c>
      <c r="N22" s="1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8"/>
      <c r="Z22" s="19">
        <f t="shared" si="0"/>
        <v>76100</v>
      </c>
    </row>
    <row r="23" spans="1:26" ht="38.25" outlineLevel="2">
      <c r="A23" s="13">
        <v>19</v>
      </c>
      <c r="B23" s="14" t="s">
        <v>54</v>
      </c>
      <c r="C23" s="15" t="s">
        <v>55</v>
      </c>
      <c r="D23" s="16">
        <v>54300</v>
      </c>
      <c r="E23" s="16"/>
      <c r="F23" s="16"/>
      <c r="G23" s="16"/>
      <c r="H23" s="16">
        <v>14100</v>
      </c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8"/>
      <c r="Z23" s="19">
        <f t="shared" si="0"/>
        <v>68400</v>
      </c>
    </row>
    <row r="24" spans="1:26" ht="25.5" outlineLevel="2">
      <c r="A24" s="13">
        <v>20</v>
      </c>
      <c r="B24" s="14" t="s">
        <v>56</v>
      </c>
      <c r="C24" s="15" t="s">
        <v>57</v>
      </c>
      <c r="D24" s="16">
        <v>69700</v>
      </c>
      <c r="E24" s="16">
        <v>100</v>
      </c>
      <c r="F24" s="16"/>
      <c r="G24" s="16"/>
      <c r="H24" s="16">
        <v>35400</v>
      </c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9">
        <f t="shared" si="0"/>
        <v>105200</v>
      </c>
    </row>
    <row r="25" spans="1:26" ht="38.25" outlineLevel="2">
      <c r="A25" s="13">
        <v>21</v>
      </c>
      <c r="B25" s="14" t="s">
        <v>58</v>
      </c>
      <c r="C25" s="15" t="s">
        <v>59</v>
      </c>
      <c r="D25" s="16">
        <v>27900</v>
      </c>
      <c r="E25" s="16"/>
      <c r="F25" s="16"/>
      <c r="G25" s="16"/>
      <c r="H25" s="16">
        <v>34500</v>
      </c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9">
        <f t="shared" si="0"/>
        <v>62400</v>
      </c>
    </row>
    <row r="26" spans="1:26" ht="25.5" outlineLevel="2">
      <c r="A26" s="13">
        <v>22</v>
      </c>
      <c r="B26" s="14" t="s">
        <v>60</v>
      </c>
      <c r="C26" s="15" t="s">
        <v>61</v>
      </c>
      <c r="D26" s="16">
        <v>16100</v>
      </c>
      <c r="E26" s="16"/>
      <c r="F26" s="16"/>
      <c r="G26" s="16"/>
      <c r="H26" s="16">
        <v>18200</v>
      </c>
      <c r="I26" s="16"/>
      <c r="J26" s="16"/>
      <c r="K26" s="16"/>
      <c r="L26" s="16"/>
      <c r="M26" s="16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8"/>
      <c r="Z26" s="19">
        <f t="shared" si="0"/>
        <v>34300</v>
      </c>
    </row>
    <row r="27" spans="1:26" ht="25.5" outlineLevel="2">
      <c r="A27" s="13">
        <v>23</v>
      </c>
      <c r="B27" s="14" t="s">
        <v>62</v>
      </c>
      <c r="C27" s="15" t="s">
        <v>63</v>
      </c>
      <c r="D27" s="16">
        <v>9000</v>
      </c>
      <c r="E27" s="16"/>
      <c r="F27" s="16"/>
      <c r="G27" s="16"/>
      <c r="H27" s="16">
        <v>16100</v>
      </c>
      <c r="I27" s="16"/>
      <c r="J27" s="16"/>
      <c r="K27" s="16"/>
      <c r="L27" s="16"/>
      <c r="M27" s="16"/>
      <c r="N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8"/>
      <c r="Z27" s="19">
        <f t="shared" si="0"/>
        <v>25100</v>
      </c>
    </row>
    <row r="28" spans="1:26" ht="25.5" outlineLevel="2">
      <c r="A28" s="13">
        <v>24</v>
      </c>
      <c r="B28" s="14" t="s">
        <v>64</v>
      </c>
      <c r="C28" s="15" t="s">
        <v>65</v>
      </c>
      <c r="D28" s="16">
        <v>4600</v>
      </c>
      <c r="E28" s="16"/>
      <c r="F28" s="16"/>
      <c r="G28" s="16"/>
      <c r="H28" s="16">
        <v>8500</v>
      </c>
      <c r="I28" s="16"/>
      <c r="J28" s="16"/>
      <c r="K28" s="16"/>
      <c r="L28" s="16"/>
      <c r="M28" s="16">
        <v>1400</v>
      </c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9">
        <f t="shared" si="0"/>
        <v>14500</v>
      </c>
    </row>
    <row r="29" spans="1:26" ht="38.25" outlineLevel="2">
      <c r="A29" s="13">
        <v>25</v>
      </c>
      <c r="B29" s="14" t="s">
        <v>66</v>
      </c>
      <c r="C29" s="15" t="s">
        <v>67</v>
      </c>
      <c r="D29" s="16">
        <v>14200</v>
      </c>
      <c r="E29" s="16"/>
      <c r="F29" s="16"/>
      <c r="G29" s="16"/>
      <c r="H29" s="16">
        <v>14100</v>
      </c>
      <c r="I29" s="16"/>
      <c r="J29" s="16"/>
      <c r="K29" s="16"/>
      <c r="L29" s="16"/>
      <c r="M29" s="16">
        <v>3900</v>
      </c>
      <c r="N29" s="16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9">
        <f t="shared" si="0"/>
        <v>32200</v>
      </c>
    </row>
    <row r="30" spans="1:26" ht="51" outlineLevel="2">
      <c r="A30" s="13">
        <v>26</v>
      </c>
      <c r="B30" s="14" t="s">
        <v>68</v>
      </c>
      <c r="C30" s="15" t="s">
        <v>69</v>
      </c>
      <c r="D30" s="16">
        <v>15200</v>
      </c>
      <c r="E30" s="16"/>
      <c r="F30" s="16"/>
      <c r="G30" s="16"/>
      <c r="H30" s="16">
        <v>15000</v>
      </c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8"/>
      <c r="Z30" s="19">
        <f t="shared" si="0"/>
        <v>30200</v>
      </c>
    </row>
    <row r="31" spans="1:26" ht="38.25" outlineLevel="2">
      <c r="A31" s="13">
        <v>27</v>
      </c>
      <c r="B31" s="14" t="s">
        <v>70</v>
      </c>
      <c r="C31" s="15" t="s">
        <v>71</v>
      </c>
      <c r="D31" s="16">
        <v>20000</v>
      </c>
      <c r="E31" s="16"/>
      <c r="F31" s="16"/>
      <c r="G31" s="16"/>
      <c r="H31" s="16">
        <v>13000</v>
      </c>
      <c r="I31" s="16"/>
      <c r="J31" s="16"/>
      <c r="K31" s="16"/>
      <c r="L31" s="16"/>
      <c r="M31" s="16">
        <v>6800</v>
      </c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8"/>
      <c r="Z31" s="19">
        <f t="shared" si="0"/>
        <v>39800</v>
      </c>
    </row>
    <row r="32" spans="1:26" ht="25.5" outlineLevel="2">
      <c r="A32" s="13">
        <v>28</v>
      </c>
      <c r="B32" s="14" t="s">
        <v>72</v>
      </c>
      <c r="C32" s="15" t="s">
        <v>73</v>
      </c>
      <c r="D32" s="16">
        <v>21800</v>
      </c>
      <c r="E32" s="16"/>
      <c r="F32" s="16"/>
      <c r="G32" s="16"/>
      <c r="H32" s="16">
        <v>7900</v>
      </c>
      <c r="I32" s="16"/>
      <c r="J32" s="16"/>
      <c r="K32" s="16"/>
      <c r="L32" s="16"/>
      <c r="M32" s="16">
        <v>3500</v>
      </c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9">
        <f t="shared" si="0"/>
        <v>33200</v>
      </c>
    </row>
    <row r="33" spans="1:26" ht="38.25" outlineLevel="2">
      <c r="A33" s="13">
        <v>29</v>
      </c>
      <c r="B33" s="14" t="s">
        <v>74</v>
      </c>
      <c r="C33" s="15" t="s">
        <v>75</v>
      </c>
      <c r="D33" s="16">
        <v>15300</v>
      </c>
      <c r="E33" s="16"/>
      <c r="F33" s="16"/>
      <c r="G33" s="16"/>
      <c r="H33" s="16">
        <v>8100</v>
      </c>
      <c r="I33" s="16"/>
      <c r="J33" s="16"/>
      <c r="K33" s="16"/>
      <c r="L33" s="16"/>
      <c r="M33" s="16"/>
      <c r="N33" s="16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8"/>
      <c r="Z33" s="19">
        <f t="shared" si="0"/>
        <v>23400</v>
      </c>
    </row>
    <row r="34" spans="1:26" ht="51" outlineLevel="2">
      <c r="A34" s="13">
        <v>30</v>
      </c>
      <c r="B34" s="14" t="s">
        <v>76</v>
      </c>
      <c r="C34" s="15" t="s">
        <v>77</v>
      </c>
      <c r="D34" s="16">
        <v>13400</v>
      </c>
      <c r="E34" s="16"/>
      <c r="F34" s="16"/>
      <c r="G34" s="16"/>
      <c r="H34" s="16">
        <v>12400</v>
      </c>
      <c r="I34" s="16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/>
      <c r="Z34" s="19">
        <f t="shared" si="0"/>
        <v>25800</v>
      </c>
    </row>
    <row r="35" spans="1:26" ht="12.75" outlineLevel="2">
      <c r="A35" s="13">
        <v>31</v>
      </c>
      <c r="B35" s="21" t="s">
        <v>78</v>
      </c>
      <c r="C35" s="15" t="s">
        <v>79</v>
      </c>
      <c r="D35" s="16"/>
      <c r="E35" s="16">
        <v>87500</v>
      </c>
      <c r="F35" s="16"/>
      <c r="G35" s="16"/>
      <c r="H35" s="16"/>
      <c r="I35" s="16">
        <v>4800</v>
      </c>
      <c r="J35" s="16"/>
      <c r="K35" s="16"/>
      <c r="L35" s="16"/>
      <c r="M35" s="16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9">
        <f t="shared" si="0"/>
        <v>92300</v>
      </c>
    </row>
    <row r="36" spans="1:26" ht="38.25" outlineLevel="2">
      <c r="A36" s="13">
        <v>32</v>
      </c>
      <c r="B36" s="21" t="s">
        <v>80</v>
      </c>
      <c r="C36" s="15" t="s">
        <v>81</v>
      </c>
      <c r="D36" s="16"/>
      <c r="E36" s="16">
        <v>20100</v>
      </c>
      <c r="F36" s="16"/>
      <c r="G36" s="16"/>
      <c r="H36" s="16"/>
      <c r="I36" s="16">
        <v>3400</v>
      </c>
      <c r="J36" s="16"/>
      <c r="K36" s="16"/>
      <c r="L36" s="16">
        <v>3300</v>
      </c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9">
        <f t="shared" si="0"/>
        <v>26800</v>
      </c>
    </row>
    <row r="37" spans="1:26" ht="38.25" outlineLevel="2">
      <c r="A37" s="13">
        <v>33</v>
      </c>
      <c r="B37" s="14" t="s">
        <v>82</v>
      </c>
      <c r="C37" s="15" t="s">
        <v>83</v>
      </c>
      <c r="D37" s="16">
        <v>17400</v>
      </c>
      <c r="E37" s="16">
        <v>56600</v>
      </c>
      <c r="F37" s="16"/>
      <c r="G37" s="16"/>
      <c r="H37" s="16">
        <v>12700</v>
      </c>
      <c r="I37" s="16">
        <v>5500</v>
      </c>
      <c r="J37" s="16"/>
      <c r="K37" s="16"/>
      <c r="L37" s="16"/>
      <c r="M37" s="16"/>
      <c r="N37" s="16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9">
        <f t="shared" si="0"/>
        <v>92200</v>
      </c>
    </row>
    <row r="38" spans="1:26" ht="25.5" outlineLevel="2">
      <c r="A38" s="13">
        <v>34</v>
      </c>
      <c r="B38" s="21" t="s">
        <v>84</v>
      </c>
      <c r="C38" s="15" t="s">
        <v>85</v>
      </c>
      <c r="D38" s="16"/>
      <c r="E38" s="16">
        <v>22800</v>
      </c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19">
        <f t="shared" si="0"/>
        <v>22800</v>
      </c>
    </row>
    <row r="39" spans="1:26" ht="25.5" outlineLevel="2">
      <c r="A39" s="13">
        <v>35</v>
      </c>
      <c r="B39" s="14" t="s">
        <v>86</v>
      </c>
      <c r="C39" s="15" t="s">
        <v>87</v>
      </c>
      <c r="D39" s="16">
        <v>29000</v>
      </c>
      <c r="E39" s="16"/>
      <c r="F39" s="16"/>
      <c r="G39" s="16"/>
      <c r="H39" s="16">
        <v>7100</v>
      </c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  <c r="Z39" s="19">
        <f t="shared" si="0"/>
        <v>36100</v>
      </c>
    </row>
    <row r="40" spans="1:26" ht="25.5" outlineLevel="2">
      <c r="A40" s="13">
        <v>36</v>
      </c>
      <c r="B40" s="14" t="s">
        <v>88</v>
      </c>
      <c r="C40" s="15" t="s">
        <v>89</v>
      </c>
      <c r="D40" s="16">
        <v>24500</v>
      </c>
      <c r="E40" s="16"/>
      <c r="F40" s="16"/>
      <c r="G40" s="16"/>
      <c r="H40" s="16">
        <v>24900</v>
      </c>
      <c r="I40" s="16"/>
      <c r="J40" s="16"/>
      <c r="K40" s="16"/>
      <c r="L40" s="16"/>
      <c r="M40" s="16">
        <v>1100</v>
      </c>
      <c r="N40" s="16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9">
        <f t="shared" si="0"/>
        <v>50500</v>
      </c>
    </row>
    <row r="41" spans="1:26" ht="25.5" outlineLevel="2">
      <c r="A41" s="13">
        <v>37</v>
      </c>
      <c r="B41" s="21" t="s">
        <v>90</v>
      </c>
      <c r="C41" s="15" t="s">
        <v>91</v>
      </c>
      <c r="D41" s="16"/>
      <c r="E41" s="16"/>
      <c r="F41" s="16"/>
      <c r="G41" s="16"/>
      <c r="H41" s="16"/>
      <c r="I41" s="16"/>
      <c r="J41" s="16"/>
      <c r="K41" s="16">
        <v>4600</v>
      </c>
      <c r="L41" s="16"/>
      <c r="M41" s="16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8"/>
      <c r="Z41" s="19">
        <f t="shared" si="0"/>
        <v>4600</v>
      </c>
    </row>
    <row r="42" spans="1:26" ht="25.5" outlineLevel="2">
      <c r="A42" s="13">
        <v>38</v>
      </c>
      <c r="B42" s="14" t="s">
        <v>92</v>
      </c>
      <c r="C42" s="15" t="s">
        <v>93</v>
      </c>
      <c r="D42" s="16">
        <v>12900</v>
      </c>
      <c r="E42" s="16"/>
      <c r="F42" s="16"/>
      <c r="G42" s="16"/>
      <c r="H42" s="16">
        <v>1800</v>
      </c>
      <c r="I42" s="16"/>
      <c r="J42" s="16"/>
      <c r="K42" s="16"/>
      <c r="L42" s="16"/>
      <c r="M42" s="16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8"/>
      <c r="Z42" s="19">
        <f t="shared" si="0"/>
        <v>14700</v>
      </c>
    </row>
    <row r="43" spans="1:26" ht="38.25" outlineLevel="2">
      <c r="A43" s="13">
        <v>39</v>
      </c>
      <c r="B43" s="14" t="s">
        <v>94</v>
      </c>
      <c r="C43" s="15" t="s">
        <v>95</v>
      </c>
      <c r="D43" s="16">
        <v>19900</v>
      </c>
      <c r="E43" s="16"/>
      <c r="F43" s="16"/>
      <c r="G43" s="16"/>
      <c r="H43" s="16">
        <v>19400</v>
      </c>
      <c r="I43" s="16"/>
      <c r="J43" s="16"/>
      <c r="K43" s="16"/>
      <c r="L43" s="16"/>
      <c r="M43" s="16"/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8"/>
      <c r="Z43" s="19">
        <f t="shared" si="0"/>
        <v>39300</v>
      </c>
    </row>
    <row r="44" spans="1:26" ht="25.5" outlineLevel="2">
      <c r="A44" s="13">
        <v>40</v>
      </c>
      <c r="B44" s="21" t="s">
        <v>96</v>
      </c>
      <c r="C44" s="15" t="s">
        <v>97</v>
      </c>
      <c r="D44" s="16"/>
      <c r="E44" s="16">
        <v>23100</v>
      </c>
      <c r="F44" s="16"/>
      <c r="G44" s="16"/>
      <c r="H44" s="16"/>
      <c r="I44" s="16">
        <v>2100</v>
      </c>
      <c r="J44" s="16"/>
      <c r="K44" s="16"/>
      <c r="L44" s="16">
        <v>8300</v>
      </c>
      <c r="M44" s="16"/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9">
        <f t="shared" si="0"/>
        <v>33500</v>
      </c>
    </row>
    <row r="45" spans="1:26" ht="51" outlineLevel="2">
      <c r="A45" s="13">
        <v>41</v>
      </c>
      <c r="B45" s="14" t="s">
        <v>98</v>
      </c>
      <c r="C45" s="15" t="s">
        <v>99</v>
      </c>
      <c r="D45" s="16">
        <v>6600</v>
      </c>
      <c r="E45" s="16"/>
      <c r="F45" s="16"/>
      <c r="G45" s="16"/>
      <c r="H45" s="16">
        <v>15900</v>
      </c>
      <c r="I45" s="16"/>
      <c r="J45" s="16"/>
      <c r="K45" s="16"/>
      <c r="L45" s="16"/>
      <c r="M45" s="16"/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8"/>
      <c r="Z45" s="19">
        <f t="shared" si="0"/>
        <v>22500</v>
      </c>
    </row>
    <row r="46" spans="1:26" s="29" customFormat="1" ht="12.75" outlineLevel="2">
      <c r="A46" s="23">
        <v>45</v>
      </c>
      <c r="B46" s="24" t="s">
        <v>100</v>
      </c>
      <c r="C46" s="25" t="s">
        <v>101</v>
      </c>
      <c r="D46" s="26">
        <v>100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15200</v>
      </c>
      <c r="P46" s="26">
        <v>900</v>
      </c>
      <c r="Q46" s="26">
        <v>600</v>
      </c>
      <c r="R46" s="26"/>
      <c r="S46" s="26">
        <v>12500</v>
      </c>
      <c r="T46" s="26">
        <v>0</v>
      </c>
      <c r="U46" s="26">
        <v>900</v>
      </c>
      <c r="V46" s="26">
        <v>300</v>
      </c>
      <c r="W46" s="26">
        <v>200</v>
      </c>
      <c r="X46" s="26">
        <v>700</v>
      </c>
      <c r="Y46" s="27">
        <v>0</v>
      </c>
      <c r="Z46" s="28">
        <f t="shared" si="0"/>
        <v>31400</v>
      </c>
    </row>
    <row r="47" spans="1:26" s="29" customFormat="1" ht="38.25" outlineLevel="2">
      <c r="A47" s="23">
        <v>46</v>
      </c>
      <c r="B47" s="24" t="s">
        <v>102</v>
      </c>
      <c r="C47" s="25" t="s">
        <v>103</v>
      </c>
      <c r="D47" s="26">
        <v>2200</v>
      </c>
      <c r="E47" s="26"/>
      <c r="F47" s="26">
        <v>100</v>
      </c>
      <c r="G47" s="26"/>
      <c r="H47" s="26"/>
      <c r="I47" s="26"/>
      <c r="J47" s="26">
        <v>1100</v>
      </c>
      <c r="K47" s="26"/>
      <c r="L47" s="26"/>
      <c r="M47" s="26"/>
      <c r="N47" s="26"/>
      <c r="O47" s="26">
        <v>42000</v>
      </c>
      <c r="P47" s="26"/>
      <c r="Q47" s="26">
        <v>300</v>
      </c>
      <c r="R47" s="26"/>
      <c r="S47" s="26">
        <v>51300</v>
      </c>
      <c r="T47" s="26">
        <v>0</v>
      </c>
      <c r="U47" s="26">
        <v>10300</v>
      </c>
      <c r="V47" s="26">
        <v>300</v>
      </c>
      <c r="W47" s="26">
        <v>0</v>
      </c>
      <c r="X47" s="26">
        <v>4400</v>
      </c>
      <c r="Y47" s="27">
        <v>200</v>
      </c>
      <c r="Z47" s="28">
        <f t="shared" si="0"/>
        <v>112200</v>
      </c>
    </row>
    <row r="48" spans="1:26" s="29" customFormat="1" ht="25.5" outlineLevel="2">
      <c r="A48" s="23">
        <v>50</v>
      </c>
      <c r="B48" s="24" t="s">
        <v>104</v>
      </c>
      <c r="C48" s="25" t="s">
        <v>105</v>
      </c>
      <c r="D48" s="26">
        <v>1400</v>
      </c>
      <c r="E48" s="26">
        <v>500</v>
      </c>
      <c r="F48" s="26"/>
      <c r="G48" s="26"/>
      <c r="H48" s="26"/>
      <c r="I48" s="26"/>
      <c r="J48" s="26">
        <v>300</v>
      </c>
      <c r="K48" s="26"/>
      <c r="L48" s="26">
        <v>200</v>
      </c>
      <c r="M48" s="26">
        <v>300</v>
      </c>
      <c r="N48" s="26"/>
      <c r="O48" s="26">
        <v>45500</v>
      </c>
      <c r="P48" s="26">
        <v>2500</v>
      </c>
      <c r="Q48" s="26">
        <v>1100</v>
      </c>
      <c r="R48" s="26">
        <v>0</v>
      </c>
      <c r="S48" s="26">
        <v>36300</v>
      </c>
      <c r="T48" s="26">
        <v>1400</v>
      </c>
      <c r="U48" s="26">
        <v>5200</v>
      </c>
      <c r="V48" s="26">
        <v>1800</v>
      </c>
      <c r="W48" s="26">
        <v>900</v>
      </c>
      <c r="X48" s="26">
        <v>1500</v>
      </c>
      <c r="Y48" s="27">
        <v>0</v>
      </c>
      <c r="Z48" s="28">
        <f t="shared" si="0"/>
        <v>98900</v>
      </c>
    </row>
    <row r="49" spans="1:26" s="29" customFormat="1" ht="12.75" outlineLevel="2">
      <c r="A49" s="23">
        <v>51</v>
      </c>
      <c r="B49" s="24" t="s">
        <v>106</v>
      </c>
      <c r="C49" s="25" t="s">
        <v>107</v>
      </c>
      <c r="D49" s="26">
        <v>2100</v>
      </c>
      <c r="E49" s="26">
        <v>1100</v>
      </c>
      <c r="F49" s="26"/>
      <c r="G49" s="26"/>
      <c r="H49" s="26"/>
      <c r="I49" s="26"/>
      <c r="J49" s="26">
        <v>200</v>
      </c>
      <c r="K49" s="26"/>
      <c r="L49" s="26"/>
      <c r="M49" s="26">
        <v>100</v>
      </c>
      <c r="N49" s="26"/>
      <c r="O49" s="26">
        <v>55400</v>
      </c>
      <c r="P49" s="26">
        <v>4800</v>
      </c>
      <c r="Q49" s="26">
        <v>1700</v>
      </c>
      <c r="R49" s="26">
        <v>100</v>
      </c>
      <c r="S49" s="26">
        <v>36100</v>
      </c>
      <c r="T49" s="26">
        <v>2300</v>
      </c>
      <c r="U49" s="26">
        <v>5000</v>
      </c>
      <c r="V49" s="26">
        <v>500</v>
      </c>
      <c r="W49" s="26">
        <v>1700</v>
      </c>
      <c r="X49" s="26">
        <v>3900</v>
      </c>
      <c r="Y49" s="27">
        <v>0</v>
      </c>
      <c r="Z49" s="28">
        <f t="shared" si="0"/>
        <v>115000</v>
      </c>
    </row>
    <row r="50" spans="1:26" s="29" customFormat="1" ht="25.5" outlineLevel="2">
      <c r="A50" s="23">
        <v>52</v>
      </c>
      <c r="B50" s="24" t="s">
        <v>108</v>
      </c>
      <c r="C50" s="25" t="s">
        <v>109</v>
      </c>
      <c r="D50" s="26">
        <v>2800</v>
      </c>
      <c r="E50" s="26">
        <v>1800</v>
      </c>
      <c r="F50" s="26">
        <v>300</v>
      </c>
      <c r="G50" s="26"/>
      <c r="H50" s="26"/>
      <c r="I50" s="26"/>
      <c r="J50" s="26">
        <v>900</v>
      </c>
      <c r="K50" s="26"/>
      <c r="L50" s="26"/>
      <c r="M50" s="26">
        <v>300</v>
      </c>
      <c r="N50" s="26"/>
      <c r="O50" s="26">
        <v>97100</v>
      </c>
      <c r="P50" s="26">
        <v>14000</v>
      </c>
      <c r="Q50" s="26">
        <v>6100</v>
      </c>
      <c r="R50" s="26">
        <v>300</v>
      </c>
      <c r="S50" s="26">
        <v>59700</v>
      </c>
      <c r="T50" s="26">
        <v>2300</v>
      </c>
      <c r="U50" s="26">
        <v>12100</v>
      </c>
      <c r="V50" s="26">
        <v>3500</v>
      </c>
      <c r="W50" s="26">
        <v>1300</v>
      </c>
      <c r="X50" s="26">
        <v>8100</v>
      </c>
      <c r="Y50" s="27">
        <v>200</v>
      </c>
      <c r="Z50" s="28">
        <f t="shared" si="0"/>
        <v>210800</v>
      </c>
    </row>
    <row r="51" spans="1:26" ht="15" outlineLevel="1">
      <c r="A51" s="13"/>
      <c r="B51" s="14"/>
      <c r="C51" s="15" t="s">
        <v>110</v>
      </c>
      <c r="D51" s="30">
        <f aca="true" t="shared" si="1" ref="D51:X51">SUBTOTAL(9,D5:D50)</f>
        <v>867600</v>
      </c>
      <c r="E51" s="30">
        <f t="shared" si="1"/>
        <v>400800</v>
      </c>
      <c r="F51" s="30">
        <f t="shared" si="1"/>
        <v>27500</v>
      </c>
      <c r="G51" s="30">
        <f t="shared" si="1"/>
        <v>1000</v>
      </c>
      <c r="H51" s="30">
        <f>SUBTOTAL(9,H5:H50)</f>
        <v>559000</v>
      </c>
      <c r="I51" s="30">
        <f t="shared" si="1"/>
        <v>35000</v>
      </c>
      <c r="J51" s="30">
        <f t="shared" si="1"/>
        <v>135400</v>
      </c>
      <c r="K51" s="30">
        <f t="shared" si="1"/>
        <v>42300</v>
      </c>
      <c r="L51" s="30">
        <f t="shared" si="1"/>
        <v>19900</v>
      </c>
      <c r="M51" s="30">
        <f t="shared" si="1"/>
        <v>88600</v>
      </c>
      <c r="N51" s="30">
        <f t="shared" si="1"/>
        <v>500</v>
      </c>
      <c r="O51" s="30">
        <f t="shared" si="1"/>
        <v>655900</v>
      </c>
      <c r="P51" s="30">
        <f t="shared" si="1"/>
        <v>66900</v>
      </c>
      <c r="Q51" s="30">
        <f t="shared" si="1"/>
        <v>24400</v>
      </c>
      <c r="R51" s="30">
        <f t="shared" si="1"/>
        <v>1100</v>
      </c>
      <c r="S51" s="30">
        <f t="shared" si="1"/>
        <v>511300</v>
      </c>
      <c r="T51" s="30">
        <f t="shared" si="1"/>
        <v>16800</v>
      </c>
      <c r="U51" s="30">
        <f t="shared" si="1"/>
        <v>90800</v>
      </c>
      <c r="V51" s="30">
        <f t="shared" si="1"/>
        <v>32700</v>
      </c>
      <c r="W51" s="30">
        <f t="shared" si="1"/>
        <v>18400</v>
      </c>
      <c r="X51" s="30">
        <f t="shared" si="1"/>
        <v>60400</v>
      </c>
      <c r="Y51" s="31">
        <f>SUBTOTAL(9,Y5:Y50)</f>
        <v>1300</v>
      </c>
      <c r="Z51" s="19">
        <f>SUM(Z5:Z50)</f>
        <v>3657600</v>
      </c>
    </row>
  </sheetData>
  <mergeCells count="3">
    <mergeCell ref="A1:Z1"/>
    <mergeCell ref="D2:N2"/>
    <mergeCell ref="O2:Y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IV16384"/>
    </sheetView>
  </sheetViews>
  <sheetFormatPr defaultColWidth="9.140625" defaultRowHeight="12.75" outlineLevelRow="2"/>
  <cols>
    <col min="1" max="1" width="4.8515625" style="32" customWidth="1"/>
    <col min="2" max="2" width="8.140625" style="2" customWidth="1"/>
    <col min="3" max="3" width="57.7109375" style="34" customWidth="1"/>
    <col min="4" max="4" width="13.8515625" style="35" customWidth="1"/>
    <col min="5" max="5" width="13.7109375" style="35" customWidth="1"/>
    <col min="6" max="6" width="13.00390625" style="35" customWidth="1"/>
    <col min="7" max="7" width="12.140625" style="35" customWidth="1"/>
    <col min="8" max="8" width="13.140625" style="35" customWidth="1"/>
    <col min="9" max="9" width="15.00390625" style="35" customWidth="1"/>
    <col min="10" max="10" width="14.140625" style="2" customWidth="1"/>
    <col min="11" max="16384" width="9.140625" style="2" customWidth="1"/>
  </cols>
  <sheetData>
    <row r="1" spans="1:10" ht="18.75">
      <c r="A1" s="36" t="s">
        <v>111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">
      <c r="A2" s="38" t="s">
        <v>112</v>
      </c>
      <c r="B2" s="4" t="s">
        <v>2</v>
      </c>
      <c r="C2" s="39" t="s">
        <v>3</v>
      </c>
      <c r="D2" s="40" t="s">
        <v>113</v>
      </c>
      <c r="E2" s="41"/>
      <c r="F2" s="42"/>
      <c r="G2" s="40" t="s">
        <v>114</v>
      </c>
      <c r="H2" s="41"/>
      <c r="I2" s="42"/>
      <c r="J2" s="14" t="s">
        <v>115</v>
      </c>
    </row>
    <row r="3" spans="1:10" s="33" customFormat="1" ht="30">
      <c r="A3" s="38"/>
      <c r="B3" s="4"/>
      <c r="C3" s="39"/>
      <c r="D3" s="3" t="s">
        <v>116</v>
      </c>
      <c r="E3" s="3" t="s">
        <v>117</v>
      </c>
      <c r="F3" s="3" t="s">
        <v>118</v>
      </c>
      <c r="G3" s="3" t="s">
        <v>116</v>
      </c>
      <c r="H3" s="3" t="s">
        <v>117</v>
      </c>
      <c r="I3" s="3" t="s">
        <v>118</v>
      </c>
      <c r="J3" s="14"/>
    </row>
    <row r="4" spans="1:10" ht="15" outlineLevel="2">
      <c r="A4" s="11"/>
      <c r="B4" s="11">
        <v>1</v>
      </c>
      <c r="C4" s="11">
        <v>2</v>
      </c>
      <c r="D4" s="11"/>
      <c r="E4" s="11"/>
      <c r="F4" s="11"/>
      <c r="G4" s="11"/>
      <c r="H4" s="11"/>
      <c r="I4" s="11"/>
      <c r="J4" s="19"/>
    </row>
    <row r="5" spans="1:10" ht="12.75" outlineLevel="2">
      <c r="A5" s="13">
        <v>1</v>
      </c>
      <c r="B5" s="19" t="s">
        <v>18</v>
      </c>
      <c r="C5" s="15" t="s">
        <v>19</v>
      </c>
      <c r="D5" s="16">
        <v>0</v>
      </c>
      <c r="E5" s="16"/>
      <c r="F5" s="16"/>
      <c r="G5" s="16">
        <v>3200</v>
      </c>
      <c r="H5" s="16">
        <v>0</v>
      </c>
      <c r="I5" s="16">
        <v>0</v>
      </c>
      <c r="J5" s="19">
        <f>SUM(D5:I5)</f>
        <v>3200</v>
      </c>
    </row>
    <row r="6" spans="1:10" ht="12.75" outlineLevel="2">
      <c r="A6" s="13">
        <f>1+A5</f>
        <v>2</v>
      </c>
      <c r="B6" s="19" t="s">
        <v>119</v>
      </c>
      <c r="C6" s="15" t="s">
        <v>101</v>
      </c>
      <c r="D6" s="16">
        <f>15600+300</f>
        <v>15900</v>
      </c>
      <c r="E6" s="16">
        <v>0</v>
      </c>
      <c r="F6" s="16">
        <v>3700</v>
      </c>
      <c r="G6" s="16">
        <v>19400</v>
      </c>
      <c r="H6" s="16">
        <v>1200</v>
      </c>
      <c r="I6" s="16">
        <v>7400</v>
      </c>
      <c r="J6" s="19">
        <f>SUM(D6:I6)</f>
        <v>47600</v>
      </c>
    </row>
    <row r="7" spans="1:10" ht="25.5" outlineLevel="2">
      <c r="A7" s="13">
        <f aca="true" t="shared" si="0" ref="A7:A49">1+A6</f>
        <v>3</v>
      </c>
      <c r="B7" s="19" t="s">
        <v>120</v>
      </c>
      <c r="C7" s="15" t="s">
        <v>103</v>
      </c>
      <c r="D7" s="16">
        <f>13900+6600</f>
        <v>20500</v>
      </c>
      <c r="E7" s="16">
        <v>0</v>
      </c>
      <c r="F7" s="16">
        <v>5500</v>
      </c>
      <c r="G7" s="16">
        <v>79700</v>
      </c>
      <c r="H7" s="16">
        <v>300</v>
      </c>
      <c r="I7" s="16">
        <v>40100</v>
      </c>
      <c r="J7" s="19">
        <f aca="true" t="shared" si="1" ref="J7:J50">SUM(D7:I7)</f>
        <v>146100</v>
      </c>
    </row>
    <row r="8" spans="1:10" ht="12.75" outlineLevel="2">
      <c r="A8" s="13">
        <f t="shared" si="0"/>
        <v>4</v>
      </c>
      <c r="B8" s="19" t="s">
        <v>24</v>
      </c>
      <c r="C8" s="15" t="s">
        <v>25</v>
      </c>
      <c r="D8" s="16">
        <f>92500+1400</f>
        <v>93900</v>
      </c>
      <c r="E8" s="16">
        <f>61900+1600</f>
        <v>63500</v>
      </c>
      <c r="F8" s="16">
        <v>14700</v>
      </c>
      <c r="G8" s="16">
        <v>67700</v>
      </c>
      <c r="H8" s="16">
        <v>16200</v>
      </c>
      <c r="I8" s="16">
        <v>27500</v>
      </c>
      <c r="J8" s="19">
        <f t="shared" si="1"/>
        <v>283500</v>
      </c>
    </row>
    <row r="9" spans="1:10" ht="12.75" outlineLevel="2">
      <c r="A9" s="13">
        <f t="shared" si="0"/>
        <v>5</v>
      </c>
      <c r="B9" s="19" t="s">
        <v>26</v>
      </c>
      <c r="C9" s="15" t="s">
        <v>27</v>
      </c>
      <c r="D9" s="16">
        <f>50200+4600</f>
        <v>54800</v>
      </c>
      <c r="E9" s="16">
        <v>200</v>
      </c>
      <c r="F9" s="16">
        <v>13100</v>
      </c>
      <c r="G9" s="16">
        <v>95100</v>
      </c>
      <c r="H9" s="16">
        <v>36100</v>
      </c>
      <c r="I9" s="16">
        <v>36400</v>
      </c>
      <c r="J9" s="19">
        <f t="shared" si="1"/>
        <v>235700</v>
      </c>
    </row>
    <row r="10" spans="1:10" ht="12.75" outlineLevel="2">
      <c r="A10" s="13">
        <f t="shared" si="0"/>
        <v>6</v>
      </c>
      <c r="B10" s="19" t="s">
        <v>28</v>
      </c>
      <c r="C10" s="15" t="s">
        <v>29</v>
      </c>
      <c r="D10" s="16">
        <f>28700+1300</f>
        <v>30000</v>
      </c>
      <c r="E10" s="16">
        <v>1900</v>
      </c>
      <c r="F10" s="16">
        <v>13000</v>
      </c>
      <c r="G10" s="16">
        <v>42300</v>
      </c>
      <c r="H10" s="16">
        <v>48000</v>
      </c>
      <c r="I10" s="16">
        <v>18800</v>
      </c>
      <c r="J10" s="19">
        <f t="shared" si="1"/>
        <v>154000</v>
      </c>
    </row>
    <row r="11" spans="1:10" ht="12.75" outlineLevel="2">
      <c r="A11" s="13">
        <f t="shared" si="0"/>
        <v>7</v>
      </c>
      <c r="B11" s="19" t="s">
        <v>121</v>
      </c>
      <c r="C11" s="15" t="s">
        <v>105</v>
      </c>
      <c r="D11" s="16">
        <f>10200+1400</f>
        <v>11600</v>
      </c>
      <c r="E11" s="16">
        <v>1000</v>
      </c>
      <c r="F11" s="16">
        <v>5100</v>
      </c>
      <c r="G11" s="16">
        <v>28700</v>
      </c>
      <c r="H11" s="16">
        <v>5400</v>
      </c>
      <c r="I11" s="16">
        <v>21600</v>
      </c>
      <c r="J11" s="19">
        <f t="shared" si="1"/>
        <v>73400</v>
      </c>
    </row>
    <row r="12" spans="1:10" ht="12.75" outlineLevel="2">
      <c r="A12" s="13">
        <f t="shared" si="0"/>
        <v>8</v>
      </c>
      <c r="B12" s="19" t="s">
        <v>122</v>
      </c>
      <c r="C12" s="15" t="s">
        <v>107</v>
      </c>
      <c r="D12" s="16">
        <v>36500</v>
      </c>
      <c r="E12" s="16"/>
      <c r="F12" s="16">
        <v>17500</v>
      </c>
      <c r="G12" s="16">
        <v>37200</v>
      </c>
      <c r="H12" s="16">
        <v>17800</v>
      </c>
      <c r="I12" s="16">
        <v>19400</v>
      </c>
      <c r="J12" s="19">
        <f t="shared" si="1"/>
        <v>128400</v>
      </c>
    </row>
    <row r="13" spans="1:10" ht="12.75" outlineLevel="2">
      <c r="A13" s="13">
        <f t="shared" si="0"/>
        <v>9</v>
      </c>
      <c r="B13" s="19" t="s">
        <v>123</v>
      </c>
      <c r="C13" s="15" t="s">
        <v>109</v>
      </c>
      <c r="D13" s="16">
        <v>100</v>
      </c>
      <c r="E13" s="16">
        <f>53000+8700</f>
        <v>61700</v>
      </c>
      <c r="F13" s="16">
        <v>0</v>
      </c>
      <c r="G13" s="16">
        <v>21200</v>
      </c>
      <c r="H13" s="16">
        <v>26100</v>
      </c>
      <c r="I13" s="16">
        <v>7300</v>
      </c>
      <c r="J13" s="19">
        <f t="shared" si="1"/>
        <v>116400</v>
      </c>
    </row>
    <row r="14" spans="1:10" ht="12.75" outlineLevel="2">
      <c r="A14" s="13">
        <f t="shared" si="0"/>
        <v>10</v>
      </c>
      <c r="B14" s="19" t="s">
        <v>124</v>
      </c>
      <c r="C14" s="15" t="s">
        <v>125</v>
      </c>
      <c r="D14" s="16"/>
      <c r="E14" s="16">
        <v>9600</v>
      </c>
      <c r="F14" s="16"/>
      <c r="G14" s="16"/>
      <c r="H14" s="16"/>
      <c r="I14" s="16"/>
      <c r="J14" s="19">
        <f t="shared" si="1"/>
        <v>9600</v>
      </c>
    </row>
    <row r="15" spans="1:10" ht="25.5" outlineLevel="2">
      <c r="A15" s="13">
        <f t="shared" si="0"/>
        <v>11</v>
      </c>
      <c r="B15" s="19" t="s">
        <v>126</v>
      </c>
      <c r="C15" s="15" t="s">
        <v>127</v>
      </c>
      <c r="D15" s="16"/>
      <c r="E15" s="16">
        <v>78800</v>
      </c>
      <c r="F15" s="16"/>
      <c r="G15" s="16"/>
      <c r="H15" s="16"/>
      <c r="I15" s="16"/>
      <c r="J15" s="19">
        <f t="shared" si="1"/>
        <v>78800</v>
      </c>
    </row>
    <row r="16" spans="1:10" ht="25.5" outlineLevel="2">
      <c r="A16" s="13">
        <f t="shared" si="0"/>
        <v>12</v>
      </c>
      <c r="B16" s="19" t="s">
        <v>128</v>
      </c>
      <c r="C16" s="15" t="s">
        <v>129</v>
      </c>
      <c r="D16" s="16"/>
      <c r="E16" s="16">
        <v>5600</v>
      </c>
      <c r="F16" s="16"/>
      <c r="G16" s="16"/>
      <c r="H16" s="16"/>
      <c r="I16" s="16"/>
      <c r="J16" s="19">
        <f t="shared" si="1"/>
        <v>5600</v>
      </c>
    </row>
    <row r="17" spans="1:10" ht="25.5" outlineLevel="2">
      <c r="A17" s="13">
        <f t="shared" si="0"/>
        <v>13</v>
      </c>
      <c r="B17" s="19" t="s">
        <v>130</v>
      </c>
      <c r="C17" s="15" t="s">
        <v>131</v>
      </c>
      <c r="D17" s="16"/>
      <c r="E17" s="16">
        <v>53700</v>
      </c>
      <c r="F17" s="16"/>
      <c r="G17" s="16"/>
      <c r="H17" s="16"/>
      <c r="I17" s="16"/>
      <c r="J17" s="19">
        <f t="shared" si="1"/>
        <v>53700</v>
      </c>
    </row>
    <row r="18" spans="1:10" ht="25.5" outlineLevel="2">
      <c r="A18" s="13">
        <f t="shared" si="0"/>
        <v>14</v>
      </c>
      <c r="B18" s="19" t="s">
        <v>132</v>
      </c>
      <c r="C18" s="15" t="s">
        <v>133</v>
      </c>
      <c r="D18" s="16">
        <v>25200</v>
      </c>
      <c r="E18" s="16"/>
      <c r="F18" s="16">
        <v>7000</v>
      </c>
      <c r="G18" s="16"/>
      <c r="H18" s="16"/>
      <c r="I18" s="16"/>
      <c r="J18" s="19">
        <f t="shared" si="1"/>
        <v>32200</v>
      </c>
    </row>
    <row r="19" spans="1:10" ht="25.5" outlineLevel="2">
      <c r="A19" s="13">
        <f t="shared" si="0"/>
        <v>15</v>
      </c>
      <c r="B19" s="19" t="s">
        <v>134</v>
      </c>
      <c r="C19" s="15" t="s">
        <v>135</v>
      </c>
      <c r="D19" s="16">
        <v>6600</v>
      </c>
      <c r="E19" s="16"/>
      <c r="F19" s="16">
        <v>4300</v>
      </c>
      <c r="G19" s="16"/>
      <c r="H19" s="16"/>
      <c r="I19" s="16"/>
      <c r="J19" s="19">
        <f t="shared" si="1"/>
        <v>10900</v>
      </c>
    </row>
    <row r="20" spans="1:10" ht="25.5" outlineLevel="2">
      <c r="A20" s="13">
        <f t="shared" si="0"/>
        <v>16</v>
      </c>
      <c r="B20" s="19" t="s">
        <v>136</v>
      </c>
      <c r="C20" s="15" t="s">
        <v>137</v>
      </c>
      <c r="D20" s="16">
        <v>14900</v>
      </c>
      <c r="E20" s="16"/>
      <c r="F20" s="16">
        <v>11500</v>
      </c>
      <c r="G20" s="16"/>
      <c r="H20" s="16"/>
      <c r="I20" s="16"/>
      <c r="J20" s="19">
        <f t="shared" si="1"/>
        <v>26400</v>
      </c>
    </row>
    <row r="21" spans="1:10" ht="12.75" outlineLevel="2">
      <c r="A21" s="13">
        <f t="shared" si="0"/>
        <v>17</v>
      </c>
      <c r="B21" s="19" t="s">
        <v>138</v>
      </c>
      <c r="C21" s="15" t="s">
        <v>139</v>
      </c>
      <c r="D21" s="16">
        <v>18800</v>
      </c>
      <c r="E21" s="16"/>
      <c r="F21" s="16">
        <v>11400</v>
      </c>
      <c r="G21" s="16"/>
      <c r="H21" s="16"/>
      <c r="I21" s="16"/>
      <c r="J21" s="19">
        <f t="shared" si="1"/>
        <v>30200</v>
      </c>
    </row>
    <row r="22" spans="1:10" ht="12.75" outlineLevel="2">
      <c r="A22" s="13">
        <f t="shared" si="0"/>
        <v>18</v>
      </c>
      <c r="B22" s="19" t="s">
        <v>140</v>
      </c>
      <c r="C22" s="15" t="s">
        <v>141</v>
      </c>
      <c r="D22" s="16">
        <v>10400</v>
      </c>
      <c r="E22" s="16"/>
      <c r="F22" s="16">
        <v>6400</v>
      </c>
      <c r="G22" s="16"/>
      <c r="H22" s="16"/>
      <c r="I22" s="16"/>
      <c r="J22" s="19">
        <f t="shared" si="1"/>
        <v>16800</v>
      </c>
    </row>
    <row r="23" spans="1:10" ht="25.5" outlineLevel="2">
      <c r="A23" s="13">
        <f t="shared" si="0"/>
        <v>19</v>
      </c>
      <c r="B23" s="19" t="s">
        <v>142</v>
      </c>
      <c r="C23" s="15" t="s">
        <v>143</v>
      </c>
      <c r="D23" s="16">
        <v>2500</v>
      </c>
      <c r="E23" s="16"/>
      <c r="F23" s="16">
        <v>3000</v>
      </c>
      <c r="G23" s="16"/>
      <c r="H23" s="16"/>
      <c r="I23" s="16"/>
      <c r="J23" s="19">
        <f t="shared" si="1"/>
        <v>5500</v>
      </c>
    </row>
    <row r="24" spans="1:10" ht="12.75" outlineLevel="2">
      <c r="A24" s="13">
        <f t="shared" si="0"/>
        <v>20</v>
      </c>
      <c r="B24" s="19" t="s">
        <v>144</v>
      </c>
      <c r="C24" s="15" t="s">
        <v>145</v>
      </c>
      <c r="D24" s="16">
        <v>10000</v>
      </c>
      <c r="E24" s="16"/>
      <c r="F24" s="16">
        <v>4100</v>
      </c>
      <c r="G24" s="16"/>
      <c r="H24" s="16"/>
      <c r="I24" s="16"/>
      <c r="J24" s="19">
        <f t="shared" si="1"/>
        <v>14100</v>
      </c>
    </row>
    <row r="25" spans="1:10" ht="25.5" outlineLevel="2">
      <c r="A25" s="13">
        <f t="shared" si="0"/>
        <v>21</v>
      </c>
      <c r="B25" s="19" t="s">
        <v>146</v>
      </c>
      <c r="C25" s="15" t="s">
        <v>147</v>
      </c>
      <c r="D25" s="16">
        <v>7600</v>
      </c>
      <c r="E25" s="16"/>
      <c r="F25" s="16">
        <v>7600</v>
      </c>
      <c r="G25" s="16"/>
      <c r="H25" s="16"/>
      <c r="I25" s="16"/>
      <c r="J25" s="19">
        <f t="shared" si="1"/>
        <v>15200</v>
      </c>
    </row>
    <row r="26" spans="1:10" ht="12.75" outlineLevel="2">
      <c r="A26" s="13">
        <f t="shared" si="0"/>
        <v>22</v>
      </c>
      <c r="B26" s="19" t="s">
        <v>148</v>
      </c>
      <c r="C26" s="15" t="s">
        <v>149</v>
      </c>
      <c r="D26" s="16">
        <v>13600</v>
      </c>
      <c r="E26" s="16"/>
      <c r="F26" s="16">
        <v>4000</v>
      </c>
      <c r="G26" s="16"/>
      <c r="H26" s="16"/>
      <c r="I26" s="16"/>
      <c r="J26" s="19">
        <f t="shared" si="1"/>
        <v>17600</v>
      </c>
    </row>
    <row r="27" spans="1:10" ht="25.5" outlineLevel="2">
      <c r="A27" s="13">
        <f t="shared" si="0"/>
        <v>23</v>
      </c>
      <c r="B27" s="19" t="s">
        <v>150</v>
      </c>
      <c r="C27" s="15" t="s">
        <v>151</v>
      </c>
      <c r="D27" s="16">
        <v>3900</v>
      </c>
      <c r="E27" s="16"/>
      <c r="F27" s="16">
        <v>4500</v>
      </c>
      <c r="G27" s="16"/>
      <c r="H27" s="16"/>
      <c r="I27" s="16"/>
      <c r="J27" s="19">
        <f t="shared" si="1"/>
        <v>8400</v>
      </c>
    </row>
    <row r="28" spans="1:10" ht="25.5" outlineLevel="2">
      <c r="A28" s="13">
        <f t="shared" si="0"/>
        <v>24</v>
      </c>
      <c r="B28" s="19" t="s">
        <v>152</v>
      </c>
      <c r="C28" s="15" t="s">
        <v>153</v>
      </c>
      <c r="D28" s="16">
        <v>1800</v>
      </c>
      <c r="E28" s="16"/>
      <c r="F28" s="16">
        <v>2600</v>
      </c>
      <c r="G28" s="16"/>
      <c r="H28" s="16"/>
      <c r="I28" s="16"/>
      <c r="J28" s="19">
        <f t="shared" si="1"/>
        <v>4400</v>
      </c>
    </row>
    <row r="29" spans="1:10" ht="25.5" outlineLevel="2">
      <c r="A29" s="13">
        <f t="shared" si="0"/>
        <v>25</v>
      </c>
      <c r="B29" s="19" t="s">
        <v>154</v>
      </c>
      <c r="C29" s="15" t="s">
        <v>155</v>
      </c>
      <c r="D29" s="16">
        <v>11200</v>
      </c>
      <c r="E29" s="16"/>
      <c r="F29" s="16">
        <v>9600</v>
      </c>
      <c r="G29" s="16"/>
      <c r="H29" s="16"/>
      <c r="I29" s="16"/>
      <c r="J29" s="19">
        <f t="shared" si="1"/>
        <v>20800</v>
      </c>
    </row>
    <row r="30" spans="1:10" ht="25.5" outlineLevel="2">
      <c r="A30" s="13">
        <f t="shared" si="0"/>
        <v>26</v>
      </c>
      <c r="B30" s="19" t="s">
        <v>156</v>
      </c>
      <c r="C30" s="15" t="s">
        <v>157</v>
      </c>
      <c r="D30" s="16"/>
      <c r="E30" s="16">
        <v>35600</v>
      </c>
      <c r="F30" s="16"/>
      <c r="G30" s="16"/>
      <c r="H30" s="16"/>
      <c r="I30" s="16"/>
      <c r="J30" s="19">
        <f t="shared" si="1"/>
        <v>35600</v>
      </c>
    </row>
    <row r="31" spans="1:10" ht="25.5" outlineLevel="2">
      <c r="A31" s="13">
        <f t="shared" si="0"/>
        <v>27</v>
      </c>
      <c r="B31" s="19" t="s">
        <v>158</v>
      </c>
      <c r="C31" s="15" t="s">
        <v>159</v>
      </c>
      <c r="D31" s="16"/>
      <c r="E31" s="16">
        <v>29400</v>
      </c>
      <c r="F31" s="16"/>
      <c r="G31" s="16"/>
      <c r="H31" s="16"/>
      <c r="I31" s="16"/>
      <c r="J31" s="19">
        <f t="shared" si="1"/>
        <v>29400</v>
      </c>
    </row>
    <row r="32" spans="1:10" ht="25.5" outlineLevel="2">
      <c r="A32" s="13">
        <f t="shared" si="0"/>
        <v>28</v>
      </c>
      <c r="B32" s="19" t="s">
        <v>160</v>
      </c>
      <c r="C32" s="15" t="s">
        <v>161</v>
      </c>
      <c r="D32" s="16"/>
      <c r="E32" s="16">
        <v>30600</v>
      </c>
      <c r="F32" s="16"/>
      <c r="G32" s="16"/>
      <c r="H32" s="16"/>
      <c r="I32" s="16"/>
      <c r="J32" s="19">
        <f t="shared" si="1"/>
        <v>30600</v>
      </c>
    </row>
    <row r="33" spans="1:10" ht="25.5" outlineLevel="2">
      <c r="A33" s="13">
        <f t="shared" si="0"/>
        <v>29</v>
      </c>
      <c r="B33" s="19" t="s">
        <v>162</v>
      </c>
      <c r="C33" s="15" t="s">
        <v>163</v>
      </c>
      <c r="D33" s="16"/>
      <c r="E33" s="16">
        <v>43600</v>
      </c>
      <c r="F33" s="16"/>
      <c r="G33" s="16"/>
      <c r="H33" s="16"/>
      <c r="I33" s="16"/>
      <c r="J33" s="19">
        <f t="shared" si="1"/>
        <v>43600</v>
      </c>
    </row>
    <row r="34" spans="1:10" ht="12.75" outlineLevel="2">
      <c r="A34" s="13">
        <f t="shared" si="0"/>
        <v>30</v>
      </c>
      <c r="B34" s="19" t="s">
        <v>164</v>
      </c>
      <c r="C34" s="15" t="s">
        <v>165</v>
      </c>
      <c r="D34" s="16">
        <v>1400</v>
      </c>
      <c r="E34" s="16"/>
      <c r="F34" s="16">
        <v>1400</v>
      </c>
      <c r="G34" s="16"/>
      <c r="H34" s="16"/>
      <c r="I34" s="16"/>
      <c r="J34" s="19">
        <f t="shared" si="1"/>
        <v>2800</v>
      </c>
    </row>
    <row r="35" spans="1:10" ht="12.75" outlineLevel="2">
      <c r="A35" s="13">
        <f t="shared" si="0"/>
        <v>31</v>
      </c>
      <c r="B35" s="19" t="s">
        <v>166</v>
      </c>
      <c r="C35" s="15" t="s">
        <v>167</v>
      </c>
      <c r="D35" s="16"/>
      <c r="E35" s="16">
        <v>29300</v>
      </c>
      <c r="F35" s="16"/>
      <c r="G35" s="16"/>
      <c r="H35" s="16"/>
      <c r="I35" s="16"/>
      <c r="J35" s="19">
        <f t="shared" si="1"/>
        <v>29300</v>
      </c>
    </row>
    <row r="36" spans="1:10" ht="25.5" outlineLevel="2">
      <c r="A36" s="13">
        <f t="shared" si="0"/>
        <v>32</v>
      </c>
      <c r="B36" s="19" t="s">
        <v>88</v>
      </c>
      <c r="C36" s="15" t="s">
        <v>89</v>
      </c>
      <c r="D36" s="16">
        <v>24900</v>
      </c>
      <c r="E36" s="16"/>
      <c r="F36" s="16">
        <v>7200</v>
      </c>
      <c r="G36" s="16"/>
      <c r="H36" s="16"/>
      <c r="I36" s="16"/>
      <c r="J36" s="19">
        <f t="shared" si="1"/>
        <v>32100</v>
      </c>
    </row>
    <row r="37" spans="1:10" ht="38.25" outlineLevel="2">
      <c r="A37" s="13">
        <f t="shared" si="0"/>
        <v>33</v>
      </c>
      <c r="B37" s="19" t="s">
        <v>168</v>
      </c>
      <c r="C37" s="15" t="s">
        <v>169</v>
      </c>
      <c r="D37" s="16">
        <v>28500</v>
      </c>
      <c r="E37" s="16"/>
      <c r="F37" s="16">
        <v>10600</v>
      </c>
      <c r="G37" s="16"/>
      <c r="H37" s="16"/>
      <c r="I37" s="16"/>
      <c r="J37" s="19">
        <f t="shared" si="1"/>
        <v>39100</v>
      </c>
    </row>
    <row r="38" spans="1:10" ht="38.25" outlineLevel="2">
      <c r="A38" s="13">
        <f t="shared" si="0"/>
        <v>34</v>
      </c>
      <c r="B38" s="19" t="s">
        <v>170</v>
      </c>
      <c r="C38" s="15" t="s">
        <v>171</v>
      </c>
      <c r="D38" s="16">
        <v>3200</v>
      </c>
      <c r="E38" s="16"/>
      <c r="F38" s="16">
        <v>1900</v>
      </c>
      <c r="G38" s="16"/>
      <c r="H38" s="16"/>
      <c r="I38" s="16"/>
      <c r="J38" s="19">
        <f t="shared" si="1"/>
        <v>5100</v>
      </c>
    </row>
    <row r="39" spans="1:10" ht="25.5" outlineLevel="2">
      <c r="A39" s="13">
        <f t="shared" si="0"/>
        <v>35</v>
      </c>
      <c r="B39" s="19" t="s">
        <v>172</v>
      </c>
      <c r="C39" s="15" t="s">
        <v>173</v>
      </c>
      <c r="D39" s="16">
        <v>14000</v>
      </c>
      <c r="E39" s="16"/>
      <c r="F39" s="16">
        <v>8500</v>
      </c>
      <c r="G39" s="16"/>
      <c r="H39" s="16"/>
      <c r="I39" s="16"/>
      <c r="J39" s="19">
        <f t="shared" si="1"/>
        <v>22500</v>
      </c>
    </row>
    <row r="40" spans="1:10" ht="25.5" outlineLevel="2">
      <c r="A40" s="13">
        <f t="shared" si="0"/>
        <v>36</v>
      </c>
      <c r="B40" s="19" t="s">
        <v>174</v>
      </c>
      <c r="C40" s="15" t="s">
        <v>175</v>
      </c>
      <c r="D40" s="16">
        <v>8400</v>
      </c>
      <c r="E40" s="16"/>
      <c r="F40" s="16">
        <v>7900</v>
      </c>
      <c r="G40" s="16"/>
      <c r="H40" s="16"/>
      <c r="I40" s="16"/>
      <c r="J40" s="19">
        <f t="shared" si="1"/>
        <v>16300</v>
      </c>
    </row>
    <row r="41" spans="1:10" ht="25.5" outlineLevel="2">
      <c r="A41" s="13">
        <f t="shared" si="0"/>
        <v>37</v>
      </c>
      <c r="B41" s="19" t="s">
        <v>176</v>
      </c>
      <c r="C41" s="15" t="s">
        <v>177</v>
      </c>
      <c r="D41" s="16">
        <v>9200</v>
      </c>
      <c r="E41" s="16"/>
      <c r="F41" s="16">
        <v>3700</v>
      </c>
      <c r="G41" s="16"/>
      <c r="H41" s="16"/>
      <c r="I41" s="16"/>
      <c r="J41" s="19">
        <f t="shared" si="1"/>
        <v>12900</v>
      </c>
    </row>
    <row r="42" spans="1:10" ht="12.75" outlineLevel="2">
      <c r="A42" s="13">
        <f t="shared" si="0"/>
        <v>38</v>
      </c>
      <c r="B42" s="19" t="s">
        <v>178</v>
      </c>
      <c r="C42" s="15" t="s">
        <v>179</v>
      </c>
      <c r="D42" s="16"/>
      <c r="E42" s="16">
        <v>64600</v>
      </c>
      <c r="F42" s="16"/>
      <c r="G42" s="16"/>
      <c r="H42" s="16"/>
      <c r="I42" s="16"/>
      <c r="J42" s="19">
        <f t="shared" si="1"/>
        <v>64600</v>
      </c>
    </row>
    <row r="43" spans="1:10" ht="25.5" outlineLevel="2">
      <c r="A43" s="13">
        <f t="shared" si="0"/>
        <v>39</v>
      </c>
      <c r="B43" s="19" t="s">
        <v>94</v>
      </c>
      <c r="C43" s="15" t="s">
        <v>95</v>
      </c>
      <c r="D43" s="16">
        <v>9600</v>
      </c>
      <c r="E43" s="16"/>
      <c r="F43" s="16">
        <v>5400</v>
      </c>
      <c r="G43" s="16"/>
      <c r="H43" s="16"/>
      <c r="I43" s="16"/>
      <c r="J43" s="19">
        <f t="shared" si="1"/>
        <v>15000</v>
      </c>
    </row>
    <row r="44" spans="1:10" ht="12.75" outlineLevel="2">
      <c r="A44" s="13">
        <f t="shared" si="0"/>
        <v>40</v>
      </c>
      <c r="B44" s="19" t="s">
        <v>180</v>
      </c>
      <c r="C44" s="15" t="s">
        <v>181</v>
      </c>
      <c r="D44" s="16">
        <v>5400</v>
      </c>
      <c r="E44" s="16"/>
      <c r="F44" s="16">
        <v>5600</v>
      </c>
      <c r="G44" s="16"/>
      <c r="H44" s="16"/>
      <c r="I44" s="16"/>
      <c r="J44" s="19">
        <f t="shared" si="1"/>
        <v>11000</v>
      </c>
    </row>
    <row r="45" spans="1:10" ht="12.75" outlineLevel="2">
      <c r="A45" s="13">
        <f t="shared" si="0"/>
        <v>41</v>
      </c>
      <c r="B45" s="19" t="s">
        <v>182</v>
      </c>
      <c r="C45" s="15" t="s">
        <v>183</v>
      </c>
      <c r="D45" s="16">
        <v>7100</v>
      </c>
      <c r="E45" s="16"/>
      <c r="F45" s="16">
        <v>5900</v>
      </c>
      <c r="G45" s="16"/>
      <c r="H45" s="16"/>
      <c r="I45" s="16"/>
      <c r="J45" s="19">
        <f t="shared" si="1"/>
        <v>13000</v>
      </c>
    </row>
    <row r="46" spans="1:10" ht="12.75" outlineLevel="2">
      <c r="A46" s="13">
        <f t="shared" si="0"/>
        <v>42</v>
      </c>
      <c r="B46" s="19" t="s">
        <v>184</v>
      </c>
      <c r="C46" s="15" t="s">
        <v>185</v>
      </c>
      <c r="D46" s="16">
        <v>6400</v>
      </c>
      <c r="E46" s="16"/>
      <c r="F46" s="16">
        <v>6800</v>
      </c>
      <c r="G46" s="16"/>
      <c r="H46" s="16"/>
      <c r="I46" s="16"/>
      <c r="J46" s="19">
        <f t="shared" si="1"/>
        <v>13200</v>
      </c>
    </row>
    <row r="47" spans="1:10" ht="12.75" outlineLevel="2">
      <c r="A47" s="13">
        <f t="shared" si="0"/>
        <v>43</v>
      </c>
      <c r="B47" s="19" t="s">
        <v>186</v>
      </c>
      <c r="C47" s="15" t="s">
        <v>187</v>
      </c>
      <c r="D47" s="16"/>
      <c r="E47" s="16">
        <v>5700</v>
      </c>
      <c r="F47" s="16"/>
      <c r="G47" s="16"/>
      <c r="H47" s="16"/>
      <c r="I47" s="16"/>
      <c r="J47" s="19">
        <f t="shared" si="1"/>
        <v>5700</v>
      </c>
    </row>
    <row r="48" spans="1:10" ht="12.75" outlineLevel="2">
      <c r="A48" s="13">
        <f t="shared" si="0"/>
        <v>44</v>
      </c>
      <c r="B48" s="19" t="s">
        <v>188</v>
      </c>
      <c r="C48" s="15" t="s">
        <v>23</v>
      </c>
      <c r="D48" s="16">
        <v>0</v>
      </c>
      <c r="E48" s="16"/>
      <c r="F48" s="16"/>
      <c r="G48" s="16">
        <v>13300</v>
      </c>
      <c r="H48" s="16">
        <v>500</v>
      </c>
      <c r="I48" s="16">
        <v>4400</v>
      </c>
      <c r="J48" s="19">
        <f t="shared" si="1"/>
        <v>18200</v>
      </c>
    </row>
    <row r="49" spans="1:10" ht="12.75" outlineLevel="2">
      <c r="A49" s="13">
        <f t="shared" si="0"/>
        <v>45</v>
      </c>
      <c r="B49" s="19" t="s">
        <v>189</v>
      </c>
      <c r="C49" s="15" t="s">
        <v>21</v>
      </c>
      <c r="D49" s="16">
        <v>0</v>
      </c>
      <c r="E49" s="16"/>
      <c r="F49" s="16"/>
      <c r="G49" s="16">
        <v>1200</v>
      </c>
      <c r="H49" s="16">
        <v>0</v>
      </c>
      <c r="I49" s="16">
        <v>0</v>
      </c>
      <c r="J49" s="19">
        <f t="shared" si="1"/>
        <v>1200</v>
      </c>
    </row>
    <row r="50" spans="1:10" ht="15" outlineLevel="1">
      <c r="A50" s="13"/>
      <c r="B50" s="19"/>
      <c r="C50" s="15" t="s">
        <v>110</v>
      </c>
      <c r="D50" s="30">
        <f aca="true" t="shared" si="2" ref="D50:I50">SUBTOTAL(9,D5:D49)</f>
        <v>507900</v>
      </c>
      <c r="E50" s="30">
        <f t="shared" si="2"/>
        <v>514800</v>
      </c>
      <c r="F50" s="30">
        <f t="shared" si="2"/>
        <v>213500</v>
      </c>
      <c r="G50" s="30">
        <f t="shared" si="2"/>
        <v>409000</v>
      </c>
      <c r="H50" s="30">
        <f t="shared" si="2"/>
        <v>151600</v>
      </c>
      <c r="I50" s="30">
        <f t="shared" si="2"/>
        <v>182900</v>
      </c>
      <c r="J50" s="19">
        <f t="shared" si="1"/>
        <v>1979700</v>
      </c>
    </row>
  </sheetData>
  <mergeCells count="3">
    <mergeCell ref="A1:J1"/>
    <mergeCell ref="D2:F2"/>
    <mergeCell ref="G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education</cp:lastModifiedBy>
  <dcterms:created xsi:type="dcterms:W3CDTF">2017-04-20T22:36:23Z</dcterms:created>
  <dcterms:modified xsi:type="dcterms:W3CDTF">2017-04-20T22:38:03Z</dcterms:modified>
  <cp:category/>
  <cp:version/>
  <cp:contentType/>
  <cp:contentStatus/>
</cp:coreProperties>
</file>